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ГИА\Статистика и Аналитика\ГИА-2023_стат и аналит\"/>
    </mc:Choice>
  </mc:AlternateContent>
  <bookViews>
    <workbookView xWindow="0" yWindow="0" windowWidth="28800" windowHeight="12330"/>
  </bookViews>
  <sheets>
    <sheet name="ЕГЭ-2023" sheetId="3" r:id="rId1"/>
    <sheet name="ГИА-9_на 10.10.2023" sheetId="2" r:id="rId2"/>
    <sheet name="ПК_осн.период" sheetId="4" r:id="rId3"/>
    <sheet name="ПК_рез.сроки осн.пер" sheetId="5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S1_FileName" localSheetId="0" hidden="1">[13]XLR_NoRangeSheet!$G$6</definedName>
    <definedName name="S1_FileName" hidden="1">[1]XLR_NoRangeSheet!$G$6</definedName>
    <definedName name="S1_FName1" localSheetId="0" hidden="1">[13]XLR_NoRangeSheet!$I$6</definedName>
    <definedName name="S1_FName1" hidden="1">[1]XLR_NoRangeSheet!$I$6</definedName>
    <definedName name="S1_FName10" localSheetId="0" hidden="1">[13]XLR_NoRangeSheet!$R$6</definedName>
    <definedName name="S1_FName10" hidden="1">[1]XLR_NoRangeSheet!$R$6</definedName>
    <definedName name="S1_FName11" localSheetId="0" hidden="1">[13]XLR_NoRangeSheet!$S$6</definedName>
    <definedName name="S1_FName11" hidden="1">[1]XLR_NoRangeSheet!$S$6</definedName>
    <definedName name="S1_FName12" localSheetId="0" hidden="1">[13]XLR_NoRangeSheet!$T$6</definedName>
    <definedName name="S1_FName12" hidden="1">[1]XLR_NoRangeSheet!$T$6</definedName>
    <definedName name="S1_FName13" localSheetId="0" hidden="1">[13]XLR_NoRangeSheet!$U$6</definedName>
    <definedName name="S1_FName13" hidden="1">[1]XLR_NoRangeSheet!$U$6</definedName>
    <definedName name="S1_FName14" localSheetId="0" hidden="1">[13]XLR_NoRangeSheet!$V$6</definedName>
    <definedName name="S1_FName14" hidden="1">[1]XLR_NoRangeSheet!$V$6</definedName>
    <definedName name="S1_FName15" localSheetId="0" hidden="1">[13]XLR_NoRangeSheet!$W$6</definedName>
    <definedName name="S1_FName15" hidden="1">[1]XLR_NoRangeSheet!$W$6</definedName>
    <definedName name="S1_FName18" localSheetId="0" hidden="1">[13]XLR_NoRangeSheet!$Z$6</definedName>
    <definedName name="S1_FName18" hidden="1">[1]XLR_NoRangeSheet!$Z$6</definedName>
    <definedName name="S1_FName2" localSheetId="0" hidden="1">[13]XLR_NoRangeSheet!$J$6</definedName>
    <definedName name="S1_FName2" hidden="1">[1]XLR_NoRangeSheet!$J$6</definedName>
    <definedName name="S1_FName3" localSheetId="0" hidden="1">[13]XLR_NoRangeSheet!$K$6</definedName>
    <definedName name="S1_FName3" hidden="1">[1]XLR_NoRangeSheet!$K$6</definedName>
    <definedName name="S1_FName4" localSheetId="0" hidden="1">[13]XLR_NoRangeSheet!$L$6</definedName>
    <definedName name="S1_FName4" hidden="1">[1]XLR_NoRangeSheet!$L$6</definedName>
    <definedName name="S1_FName5" localSheetId="0" hidden="1">[13]XLR_NoRangeSheet!$M$6</definedName>
    <definedName name="S1_FName5" hidden="1">[1]XLR_NoRangeSheet!$M$6</definedName>
    <definedName name="S1_FName6" localSheetId="0" hidden="1">[13]XLR_NoRangeSheet!$N$6</definedName>
    <definedName name="S1_FName6" hidden="1">[1]XLR_NoRangeSheet!$N$6</definedName>
    <definedName name="S1_InstType" localSheetId="0" hidden="1">[13]XLR_NoRangeSheet!$D$6</definedName>
    <definedName name="S1_InstType" hidden="1">[1]XLR_NoRangeSheet!$D$6</definedName>
    <definedName name="S1_MinBall" localSheetId="0" hidden="1">[13]XLR_NoRangeSheet!$H$6</definedName>
    <definedName name="S1_MinBall" hidden="1">[1]XLR_NoRangeSheet!$H$6</definedName>
    <definedName name="S1_SchoolCode" localSheetId="0" hidden="1">[13]XLR_NoRangeSheet!$E$6</definedName>
    <definedName name="S1_SchoolCode" hidden="1">[1]XLR_NoRangeSheet!$E$6</definedName>
    <definedName name="S1_SubjectCode" localSheetId="0" hidden="1">[13]XLR_NoRangeSheet!$F$6</definedName>
    <definedName name="S1_SubjectCode" hidden="1">[1]XLR_NoRangeSheet!$F$6</definedName>
    <definedName name="S1_Title" localSheetId="0" hidden="1">[13]XLR_NoRangeSheet!$C$6</definedName>
    <definedName name="S1_Title" hidden="1">[1]XLR_NoRangeSheet!$C$6</definedName>
    <definedName name="SecondSheetRange" localSheetId="0">[2]русский!#REF!</definedName>
    <definedName name="SecondSheetRange" localSheetId="2">[2]русский!#REF!</definedName>
    <definedName name="SecondSheetRange" localSheetId="3">[2]русский!#REF!</definedName>
    <definedName name="SecondSheetRange">[2]русский!#REF!</definedName>
    <definedName name="англ" hidden="1">[3]XLR_NoRangeSheet!$F$6</definedName>
    <definedName name="англ1" hidden="1">[3]XLR_NoRangeSheet!$H$6</definedName>
    <definedName name="б" hidden="1">[4]XLR_NoRangeSheet!$F$6</definedName>
    <definedName name="бббб" hidden="1">[14]XLR_NoRangeSheet!$S$6</definedName>
    <definedName name="в" hidden="1">[14]XLR_NoRangeSheet!$E$6</definedName>
    <definedName name="вв" hidden="1">[14]XLR_NoRangeSheet!$D$6</definedName>
    <definedName name="гео" hidden="1">[5]XLR_NoRangeSheet!$H$6</definedName>
    <definedName name="гео1" hidden="1">[5]XLR_NoRangeSheet!$I$6</definedName>
    <definedName name="гео2" hidden="1">[5]XLR_NoRangeSheet!$F$6</definedName>
    <definedName name="география" hidden="1">[5]XLR_NoRangeSheet!$H$6</definedName>
    <definedName name="_xlnm.Print_Titles" localSheetId="0">'ЕГЭ-2023'!$3:$4</definedName>
    <definedName name="_xlnm.Print_Titles" localSheetId="2">ПК_осн.период!$4:$4</definedName>
    <definedName name="ииии" hidden="1">[14]XLR_NoRangeSheet!$I$6</definedName>
    <definedName name="ииииии" hidden="1">[14]XLR_NoRangeSheet!$J$6</definedName>
    <definedName name="икт" hidden="1">[6]XLR_NoRangeSheet!$F$6</definedName>
    <definedName name="ист" hidden="1">[7]XLR_NoRangeSheet!$F$6</definedName>
    <definedName name="история" hidden="1">[7]XLR_NoRangeSheet!$H$6</definedName>
    <definedName name="история1" hidden="1">[7]XLR_NoRangeSheet!$I$6</definedName>
    <definedName name="лит" hidden="1">[8]XLR_NoRangeSheet!$F$6</definedName>
    <definedName name="лит1" hidden="1">[8]XLR_NoRangeSheet!$H$6</definedName>
    <definedName name="мат" hidden="1">[9]XLR_NoRangeSheet!$F$6</definedName>
    <definedName name="мат1" hidden="1">[9]XLR_NoRangeSheet!$H$6</definedName>
    <definedName name="мм" hidden="1">[14]XLR_NoRangeSheet!$F$6</definedName>
    <definedName name="ммм" hidden="1">[14]XLR_NoRangeSheet!$H$6</definedName>
    <definedName name="_xlnm.Print_Area" localSheetId="2">ПК_осн.период!$A$1:$K$131</definedName>
    <definedName name="_xlnm.Print_Area" localSheetId="3">'ПК_рез.сроки осн.пер'!$A$1:$K$22</definedName>
    <definedName name="общество" hidden="1">[10]XLR_NoRangeSheet!$F$6</definedName>
    <definedName name="общество1" hidden="1">[10]XLR_NoRangeSheet!$H$6</definedName>
    <definedName name="ттттт" hidden="1">[14]XLR_NoRangeSheet!$V$6</definedName>
    <definedName name="физ1" hidden="1">[11]XLR_NoRangeSheet!$H$6</definedName>
    <definedName name="физика" hidden="1">[11]XLR_NoRangeSheet!$F$6</definedName>
    <definedName name="фф" hidden="1">[14]XLR_NoRangeSheet!$Z$6</definedName>
    <definedName name="ффф" hidden="1">[14]XLR_NoRangeSheet!$T$6</definedName>
    <definedName name="химия" hidden="1">[12]XLR_NoRangeSheet!$F$6</definedName>
    <definedName name="химия1" hidden="1">[12]XLR_NoRangeSheet!$H$6</definedName>
    <definedName name="ц" hidden="1">[14]XLR_NoRangeSheet!$G$6</definedName>
    <definedName name="ццц" hidden="1">[14]XLR_NoRangeSheet!$C$6</definedName>
    <definedName name="ччч" hidden="1">[14]XLR_NoRangeSheet!$L$6</definedName>
    <definedName name="ччччч" hidden="1">[14]XLR_NoRangeSheet!$K$6</definedName>
    <definedName name="ьььь" hidden="1">[14]XLR_NoRangeSheet!$R$6</definedName>
    <definedName name="я" hidden="1">[14]XLR_NoRangeSheet!$M$6</definedName>
    <definedName name="яяяя" hidden="1">[14]XLR_NoRangeSheet!$N$6</definedName>
    <definedName name="яяяяяя" hidden="1">[14]XLR_NoRangeSheet!$U$6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50" i="3" l="1"/>
  <c r="F450" i="3"/>
  <c r="E450" i="3"/>
  <c r="D450" i="3"/>
  <c r="C449" i="3"/>
  <c r="C450" i="3" s="1"/>
  <c r="G447" i="3"/>
  <c r="F447" i="3"/>
  <c r="E447" i="3"/>
  <c r="D447" i="3"/>
  <c r="C446" i="3"/>
  <c r="C447" i="3" s="1"/>
  <c r="C444" i="3"/>
  <c r="C445" i="3" s="1"/>
  <c r="G443" i="3"/>
  <c r="F443" i="3"/>
  <c r="E443" i="3"/>
  <c r="D443" i="3"/>
  <c r="C442" i="3"/>
  <c r="C443" i="3" s="1"/>
  <c r="G441" i="3"/>
  <c r="F441" i="3"/>
  <c r="E441" i="3"/>
  <c r="D441" i="3"/>
  <c r="C440" i="3"/>
  <c r="C441" i="3" s="1"/>
  <c r="G439" i="3"/>
  <c r="F439" i="3"/>
  <c r="E439" i="3"/>
  <c r="D439" i="3"/>
  <c r="C438" i="3"/>
  <c r="C439" i="3" s="1"/>
  <c r="G437" i="3"/>
  <c r="F437" i="3"/>
  <c r="E437" i="3"/>
  <c r="D437" i="3"/>
  <c r="C436" i="3"/>
  <c r="C437" i="3" s="1"/>
  <c r="G435" i="3"/>
  <c r="F435" i="3"/>
  <c r="E435" i="3"/>
  <c r="D435" i="3"/>
  <c r="C434" i="3"/>
  <c r="C435" i="3" s="1"/>
  <c r="G433" i="3"/>
  <c r="F433" i="3"/>
  <c r="E433" i="3"/>
  <c r="D433" i="3"/>
  <c r="C432" i="3"/>
  <c r="C433" i="3" s="1"/>
  <c r="C430" i="3"/>
  <c r="C431" i="3" s="1"/>
  <c r="G429" i="3"/>
  <c r="F429" i="3"/>
  <c r="E429" i="3"/>
  <c r="D429" i="3"/>
  <c r="C428" i="3"/>
  <c r="C429" i="3" s="1"/>
  <c r="C427" i="3"/>
  <c r="C426" i="3"/>
  <c r="C425" i="3"/>
  <c r="C424" i="3"/>
  <c r="H415" i="3"/>
  <c r="D415" i="3"/>
  <c r="D414" i="3"/>
  <c r="H413" i="3"/>
  <c r="D412" i="3"/>
  <c r="D413" i="3" s="1"/>
  <c r="H411" i="3"/>
  <c r="E411" i="3"/>
  <c r="D410" i="3"/>
  <c r="D411" i="3" s="1"/>
  <c r="H404" i="3"/>
  <c r="E404" i="3"/>
  <c r="D403" i="3"/>
  <c r="D404" i="3" s="1"/>
  <c r="D402" i="3"/>
  <c r="D401" i="3"/>
  <c r="H382" i="3"/>
  <c r="F382" i="3"/>
  <c r="E382" i="3"/>
  <c r="D382" i="3"/>
  <c r="D381" i="3"/>
  <c r="H380" i="3"/>
  <c r="G380" i="3"/>
  <c r="F380" i="3"/>
  <c r="E380" i="3"/>
  <c r="D380" i="3"/>
  <c r="D379" i="3"/>
  <c r="H378" i="3"/>
  <c r="F378" i="3"/>
  <c r="E378" i="3"/>
  <c r="D377" i="3"/>
  <c r="D378" i="3" s="1"/>
  <c r="F370" i="3"/>
  <c r="E370" i="3"/>
  <c r="D369" i="3"/>
  <c r="D370" i="3" s="1"/>
  <c r="H368" i="3"/>
  <c r="G368" i="3"/>
  <c r="F368" i="3"/>
  <c r="E368" i="3"/>
  <c r="D367" i="3"/>
  <c r="D368" i="3" s="1"/>
  <c r="D366" i="3"/>
  <c r="D365" i="3"/>
  <c r="D355" i="3"/>
  <c r="D356" i="3" s="1"/>
  <c r="H354" i="3"/>
  <c r="D354" i="3"/>
  <c r="D353" i="3"/>
  <c r="H352" i="3"/>
  <c r="G352" i="3"/>
  <c r="E352" i="3"/>
  <c r="D351" i="3"/>
  <c r="D352" i="3" s="1"/>
  <c r="H345" i="3"/>
  <c r="D345" i="3"/>
  <c r="D344" i="3"/>
  <c r="H343" i="3"/>
  <c r="G343" i="3"/>
  <c r="E343" i="3"/>
  <c r="D342" i="3"/>
  <c r="D343" i="3" s="1"/>
  <c r="D341" i="3"/>
  <c r="D340" i="3"/>
  <c r="H333" i="3"/>
  <c r="D333" i="3"/>
  <c r="D332" i="3"/>
  <c r="H331" i="3"/>
  <c r="D330" i="3"/>
  <c r="D331" i="3" s="1"/>
  <c r="H329" i="3"/>
  <c r="D329" i="3"/>
  <c r="D328" i="3"/>
  <c r="H322" i="3"/>
  <c r="D321" i="3"/>
  <c r="D322" i="3" s="1"/>
  <c r="D320" i="3"/>
  <c r="D319" i="3"/>
  <c r="H309" i="3"/>
  <c r="D308" i="3"/>
  <c r="H307" i="3"/>
  <c r="E307" i="3"/>
  <c r="D306" i="3"/>
  <c r="H305" i="3"/>
  <c r="F305" i="3"/>
  <c r="E305" i="3"/>
  <c r="D304" i="3"/>
  <c r="D305" i="3" s="1"/>
  <c r="H297" i="3"/>
  <c r="F297" i="3"/>
  <c r="E297" i="3"/>
  <c r="D296" i="3"/>
  <c r="D295" i="3"/>
  <c r="D309" i="3" s="1"/>
  <c r="D294" i="3"/>
  <c r="D282" i="3"/>
  <c r="H281" i="3"/>
  <c r="G281" i="3"/>
  <c r="F281" i="3"/>
  <c r="E281" i="3"/>
  <c r="D280" i="3"/>
  <c r="H279" i="3"/>
  <c r="F279" i="3"/>
  <c r="E279" i="3"/>
  <c r="D278" i="3"/>
  <c r="D279" i="3" s="1"/>
  <c r="F270" i="3"/>
  <c r="E270" i="3"/>
  <c r="D269" i="3"/>
  <c r="D270" i="3" s="1"/>
  <c r="H268" i="3"/>
  <c r="G268" i="3"/>
  <c r="F268" i="3"/>
  <c r="E268" i="3"/>
  <c r="D267" i="3"/>
  <c r="D268" i="3" s="1"/>
  <c r="D266" i="3"/>
  <c r="D265" i="3"/>
  <c r="D283" i="3" s="1"/>
  <c r="D256" i="3"/>
  <c r="D257" i="3" s="1"/>
  <c r="H255" i="3"/>
  <c r="G255" i="3"/>
  <c r="F255" i="3"/>
  <c r="D255" i="3"/>
  <c r="D254" i="3"/>
  <c r="H253" i="3"/>
  <c r="D252" i="3"/>
  <c r="D253" i="3" s="1"/>
  <c r="F245" i="3"/>
  <c r="D245" i="3"/>
  <c r="D244" i="3"/>
  <c r="H243" i="3"/>
  <c r="G243" i="3"/>
  <c r="F243" i="3"/>
  <c r="D242" i="3"/>
  <c r="D243" i="3" s="1"/>
  <c r="D241" i="3"/>
  <c r="D240" i="3"/>
  <c r="H230" i="3"/>
  <c r="D230" i="3"/>
  <c r="D229" i="3"/>
  <c r="G228" i="3"/>
  <c r="F228" i="3"/>
  <c r="E228" i="3"/>
  <c r="D227" i="3"/>
  <c r="D228" i="3" s="1"/>
  <c r="H226" i="3"/>
  <c r="F226" i="3"/>
  <c r="E226" i="3"/>
  <c r="D226" i="3"/>
  <c r="D225" i="3"/>
  <c r="F218" i="3"/>
  <c r="D217" i="3"/>
  <c r="D218" i="3" s="1"/>
  <c r="H216" i="3"/>
  <c r="G216" i="3"/>
  <c r="F216" i="3"/>
  <c r="E216" i="3"/>
  <c r="D215" i="3"/>
  <c r="D216" i="3" s="1"/>
  <c r="D214" i="3"/>
  <c r="D213" i="3"/>
  <c r="D203" i="3"/>
  <c r="H202" i="3"/>
  <c r="E202" i="3"/>
  <c r="D202" i="3"/>
  <c r="D201" i="3"/>
  <c r="G200" i="3"/>
  <c r="E200" i="3"/>
  <c r="D200" i="3"/>
  <c r="D199" i="3"/>
  <c r="H192" i="3"/>
  <c r="G192" i="3"/>
  <c r="E192" i="3"/>
  <c r="D191" i="3"/>
  <c r="D192" i="3" s="1"/>
  <c r="D190" i="3"/>
  <c r="D189" i="3"/>
  <c r="H181" i="3"/>
  <c r="G181" i="3"/>
  <c r="F181" i="3"/>
  <c r="E181" i="3"/>
  <c r="D180" i="3"/>
  <c r="D181" i="3" s="1"/>
  <c r="H179" i="3"/>
  <c r="G179" i="3"/>
  <c r="F179" i="3"/>
  <c r="E179" i="3"/>
  <c r="D178" i="3"/>
  <c r="D179" i="3" s="1"/>
  <c r="H177" i="3"/>
  <c r="G177" i="3"/>
  <c r="F177" i="3"/>
  <c r="E177" i="3"/>
  <c r="D176" i="3"/>
  <c r="D177" i="3" s="1"/>
  <c r="H175" i="3"/>
  <c r="G175" i="3"/>
  <c r="F175" i="3"/>
  <c r="E175" i="3"/>
  <c r="D174" i="3"/>
  <c r="D175" i="3" s="1"/>
  <c r="H171" i="3"/>
  <c r="G171" i="3"/>
  <c r="F171" i="3"/>
  <c r="E171" i="3"/>
  <c r="D170" i="3"/>
  <c r="D171" i="3" s="1"/>
  <c r="D169" i="3"/>
  <c r="L163" i="3"/>
  <c r="J163" i="3"/>
  <c r="H163" i="3"/>
  <c r="F163" i="3"/>
  <c r="D163" i="3"/>
  <c r="C163" i="3"/>
  <c r="I162" i="3"/>
  <c r="G162" i="3"/>
  <c r="E162" i="3"/>
  <c r="I161" i="3"/>
  <c r="E161" i="3"/>
  <c r="M160" i="3"/>
  <c r="K160" i="3"/>
  <c r="I160" i="3"/>
  <c r="E160" i="3"/>
  <c r="I159" i="3"/>
  <c r="E159" i="3"/>
  <c r="H150" i="3"/>
  <c r="G150" i="3"/>
  <c r="F150" i="3"/>
  <c r="E150" i="3"/>
  <c r="D149" i="3"/>
  <c r="H148" i="3"/>
  <c r="G148" i="3"/>
  <c r="F148" i="3"/>
  <c r="E148" i="3"/>
  <c r="D147" i="3"/>
  <c r="H146" i="3"/>
  <c r="G146" i="3"/>
  <c r="F146" i="3"/>
  <c r="E146" i="3"/>
  <c r="D145" i="3"/>
  <c r="H144" i="3"/>
  <c r="G144" i="3"/>
  <c r="F144" i="3"/>
  <c r="E144" i="3"/>
  <c r="D143" i="3"/>
  <c r="H140" i="3"/>
  <c r="G140" i="3"/>
  <c r="F140" i="3"/>
  <c r="E140" i="3"/>
  <c r="D139" i="3"/>
  <c r="D138" i="3"/>
  <c r="D150" i="3" s="1"/>
  <c r="D137" i="3"/>
  <c r="H126" i="3"/>
  <c r="G126" i="3"/>
  <c r="F126" i="3"/>
  <c r="E126" i="3"/>
  <c r="D125" i="3"/>
  <c r="H124" i="3"/>
  <c r="G124" i="3"/>
  <c r="F124" i="3"/>
  <c r="E124" i="3"/>
  <c r="D123" i="3"/>
  <c r="H122" i="3"/>
  <c r="G122" i="3"/>
  <c r="F122" i="3"/>
  <c r="E122" i="3"/>
  <c r="D121" i="3"/>
  <c r="H114" i="3"/>
  <c r="G114" i="3"/>
  <c r="F114" i="3"/>
  <c r="E114" i="3"/>
  <c r="D113" i="3"/>
  <c r="H112" i="3"/>
  <c r="G112" i="3"/>
  <c r="F112" i="3"/>
  <c r="E112" i="3"/>
  <c r="D111" i="3"/>
  <c r="D110" i="3"/>
  <c r="D126" i="3" s="1"/>
  <c r="H92" i="3"/>
  <c r="G92" i="3"/>
  <c r="F92" i="3"/>
  <c r="E92" i="3"/>
  <c r="D91" i="3"/>
  <c r="D92" i="3" s="1"/>
  <c r="H90" i="3"/>
  <c r="G90" i="3"/>
  <c r="F90" i="3"/>
  <c r="E90" i="3"/>
  <c r="D89" i="3"/>
  <c r="D90" i="3" s="1"/>
  <c r="H88" i="3"/>
  <c r="G88" i="3"/>
  <c r="F88" i="3"/>
  <c r="E88" i="3"/>
  <c r="D87" i="3"/>
  <c r="D88" i="3" s="1"/>
  <c r="H86" i="3"/>
  <c r="G86" i="3"/>
  <c r="F86" i="3"/>
  <c r="E86" i="3"/>
  <c r="D85" i="3"/>
  <c r="D86" i="3" s="1"/>
  <c r="H79" i="3"/>
  <c r="G79" i="3"/>
  <c r="F79" i="3"/>
  <c r="E79" i="3"/>
  <c r="D78" i="3"/>
  <c r="D79" i="3" s="1"/>
  <c r="D77" i="3"/>
  <c r="D76" i="3"/>
  <c r="Q70" i="3"/>
  <c r="I70" i="3"/>
  <c r="B70" i="3"/>
  <c r="C70" i="3" s="1"/>
  <c r="Q69" i="3"/>
  <c r="I69" i="3"/>
  <c r="Q68" i="3"/>
  <c r="I68" i="3"/>
  <c r="C68" i="3"/>
  <c r="B68" i="3"/>
  <c r="C69" i="3" s="1"/>
  <c r="Q67" i="3"/>
  <c r="M67" i="3"/>
  <c r="K67" i="3"/>
  <c r="I67" i="3"/>
  <c r="C67" i="3"/>
  <c r="B67" i="3"/>
  <c r="K66" i="3"/>
  <c r="I66" i="3"/>
  <c r="B66" i="3"/>
  <c r="Q65" i="3"/>
  <c r="M65" i="3"/>
  <c r="K65" i="3"/>
  <c r="I65" i="3"/>
  <c r="B65" i="3"/>
  <c r="Q64" i="3"/>
  <c r="M64" i="3"/>
  <c r="K64" i="3"/>
  <c r="I64" i="3"/>
  <c r="Q63" i="3"/>
  <c r="M63" i="3"/>
  <c r="K63" i="3"/>
  <c r="I63" i="3"/>
  <c r="B63" i="3"/>
  <c r="C63" i="3" s="1"/>
  <c r="Q62" i="3"/>
  <c r="M62" i="3"/>
  <c r="K62" i="3"/>
  <c r="I62" i="3"/>
  <c r="B62" i="3"/>
  <c r="C62" i="3" s="1"/>
  <c r="Q61" i="3"/>
  <c r="M61" i="3"/>
  <c r="I61" i="3"/>
  <c r="C61" i="3"/>
  <c r="B61" i="3"/>
  <c r="Q60" i="3"/>
  <c r="M60" i="3"/>
  <c r="I60" i="3"/>
  <c r="B60" i="3"/>
  <c r="C60" i="3" s="1"/>
  <c r="Q59" i="3"/>
  <c r="M59" i="3"/>
  <c r="I59" i="3"/>
  <c r="C59" i="3"/>
  <c r="Q58" i="3"/>
  <c r="M58" i="3"/>
  <c r="I58" i="3"/>
  <c r="C58" i="3"/>
  <c r="B58" i="3"/>
  <c r="Q57" i="3"/>
  <c r="M57" i="3"/>
  <c r="K57" i="3"/>
  <c r="I57" i="3"/>
  <c r="C57" i="3"/>
  <c r="B57" i="3"/>
  <c r="Q56" i="3"/>
  <c r="B56" i="3"/>
  <c r="C56" i="3" s="1"/>
  <c r="Q55" i="3"/>
  <c r="C55" i="3"/>
  <c r="Q54" i="3"/>
  <c r="C54" i="3"/>
  <c r="B54" i="3"/>
  <c r="Q53" i="3"/>
  <c r="M53" i="3"/>
  <c r="K53" i="3"/>
  <c r="I53" i="3"/>
  <c r="C53" i="3"/>
  <c r="B53" i="3"/>
  <c r="Q52" i="3"/>
  <c r="K52" i="3"/>
  <c r="I52" i="3"/>
  <c r="B52" i="3"/>
  <c r="C52" i="3" s="1"/>
  <c r="Q51" i="3"/>
  <c r="K51" i="3"/>
  <c r="I51" i="3"/>
  <c r="C51" i="3"/>
  <c r="Q50" i="3"/>
  <c r="K50" i="3"/>
  <c r="I50" i="3"/>
  <c r="C50" i="3"/>
  <c r="B50" i="3"/>
  <c r="Q49" i="3"/>
  <c r="M49" i="3"/>
  <c r="K49" i="3"/>
  <c r="I49" i="3"/>
  <c r="C49" i="3"/>
  <c r="B49" i="3"/>
  <c r="K48" i="3"/>
  <c r="I48" i="3"/>
  <c r="C48" i="3"/>
  <c r="B48" i="3"/>
  <c r="Q47" i="3"/>
  <c r="M47" i="3"/>
  <c r="K47" i="3"/>
  <c r="I47" i="3"/>
  <c r="C47" i="3"/>
  <c r="B47" i="3"/>
  <c r="Q46" i="3"/>
  <c r="M46" i="3"/>
  <c r="K46" i="3"/>
  <c r="I46" i="3"/>
  <c r="Q45" i="3"/>
  <c r="M45" i="3"/>
  <c r="K45" i="3"/>
  <c r="I45" i="3"/>
  <c r="B45" i="3"/>
  <c r="C45" i="3" s="1"/>
  <c r="Q44" i="3"/>
  <c r="M44" i="3"/>
  <c r="K44" i="3"/>
  <c r="I44" i="3"/>
  <c r="B44" i="3"/>
  <c r="C44" i="3" s="1"/>
  <c r="K43" i="3"/>
  <c r="C43" i="3"/>
  <c r="B43" i="3"/>
  <c r="Q42" i="3"/>
  <c r="M42" i="3"/>
  <c r="K42" i="3"/>
  <c r="B42" i="3"/>
  <c r="C42" i="3" s="1"/>
  <c r="Q41" i="3"/>
  <c r="M41" i="3"/>
  <c r="K41" i="3"/>
  <c r="C41" i="3"/>
  <c r="Q40" i="3"/>
  <c r="M40" i="3"/>
  <c r="K40" i="3"/>
  <c r="C40" i="3"/>
  <c r="B40" i="3"/>
  <c r="Q39" i="3"/>
  <c r="M39" i="3"/>
  <c r="K39" i="3"/>
  <c r="I39" i="3"/>
  <c r="C39" i="3"/>
  <c r="B39" i="3"/>
  <c r="K38" i="3"/>
  <c r="B38" i="3"/>
  <c r="C38" i="3" s="1"/>
  <c r="Q37" i="3"/>
  <c r="M37" i="3"/>
  <c r="K37" i="3"/>
  <c r="I37" i="3"/>
  <c r="B37" i="3"/>
  <c r="C37" i="3" s="1"/>
  <c r="Q36" i="3"/>
  <c r="M36" i="3"/>
  <c r="K36" i="3"/>
  <c r="I36" i="3"/>
  <c r="Q35" i="3"/>
  <c r="M35" i="3"/>
  <c r="K35" i="3"/>
  <c r="I35" i="3"/>
  <c r="C35" i="3"/>
  <c r="B35" i="3"/>
  <c r="C36" i="3" s="1"/>
  <c r="Q34" i="3"/>
  <c r="M34" i="3"/>
  <c r="K34" i="3"/>
  <c r="I34" i="3"/>
  <c r="C34" i="3"/>
  <c r="B34" i="3"/>
  <c r="Q33" i="3"/>
  <c r="M33" i="3"/>
  <c r="I33" i="3"/>
  <c r="B33" i="3"/>
  <c r="C33" i="3" s="1"/>
  <c r="Q32" i="3"/>
  <c r="M32" i="3"/>
  <c r="I32" i="3"/>
  <c r="Q31" i="3"/>
  <c r="M31" i="3"/>
  <c r="I31" i="3"/>
  <c r="C31" i="3"/>
  <c r="B31" i="3"/>
  <c r="Q30" i="3"/>
  <c r="M30" i="3"/>
  <c r="I30" i="3"/>
  <c r="B30" i="3"/>
  <c r="C30" i="3" s="1"/>
  <c r="B29" i="3"/>
  <c r="Q28" i="3"/>
  <c r="M28" i="3"/>
  <c r="K28" i="3"/>
  <c r="I28" i="3"/>
  <c r="B28" i="3"/>
  <c r="C28" i="3" s="1"/>
  <c r="Q27" i="3"/>
  <c r="M27" i="3"/>
  <c r="K27" i="3"/>
  <c r="I27" i="3"/>
  <c r="B27" i="3"/>
  <c r="C27" i="3" s="1"/>
  <c r="K26" i="3"/>
  <c r="C26" i="3"/>
  <c r="B26" i="3"/>
  <c r="Q25" i="3"/>
  <c r="K25" i="3"/>
  <c r="C25" i="3"/>
  <c r="B25" i="3"/>
  <c r="Q24" i="3"/>
  <c r="K24" i="3"/>
  <c r="B24" i="3"/>
  <c r="K23" i="3"/>
  <c r="B23" i="3"/>
  <c r="Q22" i="3"/>
  <c r="M22" i="3"/>
  <c r="K22" i="3"/>
  <c r="I22" i="3"/>
  <c r="B22" i="3"/>
  <c r="Q21" i="3"/>
  <c r="M21" i="3"/>
  <c r="K21" i="3"/>
  <c r="I21" i="3"/>
  <c r="B21" i="3"/>
  <c r="C21" i="3" s="1"/>
  <c r="Q20" i="3"/>
  <c r="C20" i="3"/>
  <c r="B20" i="3"/>
  <c r="Q19" i="3"/>
  <c r="B19" i="3"/>
  <c r="Q18" i="3"/>
  <c r="M18" i="3"/>
  <c r="K18" i="3"/>
  <c r="I18" i="3"/>
  <c r="B18" i="3"/>
  <c r="C18" i="3" s="1"/>
  <c r="Q17" i="3"/>
  <c r="M17" i="3"/>
  <c r="K17" i="3"/>
  <c r="I17" i="3"/>
  <c r="B17" i="3"/>
  <c r="C17" i="3" s="1"/>
  <c r="Q16" i="3"/>
  <c r="M16" i="3"/>
  <c r="K16" i="3"/>
  <c r="I16" i="3"/>
  <c r="B16" i="3"/>
  <c r="C16" i="3" s="1"/>
  <c r="Q15" i="3"/>
  <c r="M15" i="3"/>
  <c r="K15" i="3"/>
  <c r="I15" i="3"/>
  <c r="B15" i="3"/>
  <c r="C15" i="3" s="1"/>
  <c r="Q14" i="3"/>
  <c r="M14" i="3"/>
  <c r="K14" i="3"/>
  <c r="I14" i="3"/>
  <c r="K13" i="3"/>
  <c r="B13" i="3"/>
  <c r="Q12" i="3"/>
  <c r="M12" i="3"/>
  <c r="K12" i="3"/>
  <c r="I12" i="3"/>
  <c r="Q11" i="3"/>
  <c r="M11" i="3"/>
  <c r="K11" i="3"/>
  <c r="I11" i="3"/>
  <c r="C11" i="3"/>
  <c r="B11" i="3"/>
  <c r="C12" i="3" s="1"/>
  <c r="Q10" i="3"/>
  <c r="M10" i="3"/>
  <c r="K10" i="3"/>
  <c r="I10" i="3"/>
  <c r="C10" i="3"/>
  <c r="B10" i="3"/>
  <c r="K9" i="3"/>
  <c r="B9" i="3"/>
  <c r="Q8" i="3"/>
  <c r="B8" i="3"/>
  <c r="Q7" i="3"/>
  <c r="B7" i="3"/>
  <c r="C7" i="3" s="1"/>
  <c r="Q6" i="3"/>
  <c r="M6" i="3"/>
  <c r="K6" i="3"/>
  <c r="I6" i="3"/>
  <c r="B6" i="3"/>
  <c r="C6" i="3" s="1"/>
  <c r="B5" i="3"/>
  <c r="C23" i="3" l="1"/>
  <c r="C46" i="3"/>
  <c r="D112" i="3"/>
  <c r="D114" i="3"/>
  <c r="D122" i="3"/>
  <c r="D124" i="3"/>
  <c r="D140" i="3"/>
  <c r="D144" i="3"/>
  <c r="D146" i="3"/>
  <c r="D148" i="3"/>
  <c r="M163" i="3"/>
  <c r="K163" i="3"/>
  <c r="I163" i="3"/>
  <c r="G163" i="3"/>
  <c r="E163" i="3"/>
  <c r="C8" i="3"/>
  <c r="C9" i="3"/>
  <c r="C14" i="3"/>
  <c r="C13" i="3"/>
  <c r="C19" i="3"/>
  <c r="C22" i="3"/>
  <c r="C24" i="3"/>
  <c r="C29" i="3"/>
  <c r="C32" i="3"/>
  <c r="C64" i="3"/>
  <c r="C65" i="3"/>
  <c r="C66" i="3"/>
  <c r="D281" i="3"/>
  <c r="D297" i="3"/>
  <c r="D307" i="3"/>
  <c r="C18" i="2" l="1"/>
  <c r="N17" i="2"/>
  <c r="J17" i="2"/>
  <c r="C17" i="2"/>
  <c r="C16" i="2"/>
  <c r="D17" i="2" l="1"/>
</calcChain>
</file>

<file path=xl/sharedStrings.xml><?xml version="1.0" encoding="utf-8"?>
<sst xmlns="http://schemas.openxmlformats.org/spreadsheetml/2006/main" count="2357" uniqueCount="888">
  <si>
    <t>ГИА-9</t>
  </si>
  <si>
    <t>Округ</t>
  </si>
  <si>
    <t>сош 1, 170101</t>
  </si>
  <si>
    <t>сош2, 170102</t>
  </si>
  <si>
    <t xml:space="preserve">сош3, 170103 </t>
  </si>
  <si>
    <t>сош7, 170104</t>
  </si>
  <si>
    <t xml:space="preserve">Ис, 170105 </t>
  </si>
  <si>
    <t>Косья, 170106</t>
  </si>
  <si>
    <t>Сигн, 170107</t>
  </si>
  <si>
    <t>Гимназия, 170109</t>
  </si>
  <si>
    <t>Пл., 170110</t>
  </si>
  <si>
    <t>ед.</t>
  </si>
  <si>
    <t>%</t>
  </si>
  <si>
    <t>Кол-во учащихся 9 классов  на 24.05.2022</t>
  </si>
  <si>
    <t>из них выпускники текущего года (ВТГ) /% от кол-ва учащихся (280)</t>
  </si>
  <si>
    <t>из них выпускники прошлых лет (ВПЛ) не прошедшие ГИА(сдают экзамены только по предметам не сданным в предыдущие года) (вып.2022 года)/% от выпускников (280)</t>
  </si>
  <si>
    <t>Кол-во с ОВЗ (по данным РБД)/% от кол-ва учащихся (280)</t>
  </si>
  <si>
    <t>Итого кол-во участников ГИА в 2023 года/% от кол-ва учащихся (280 чел.):</t>
  </si>
  <si>
    <t>в форме ОГЭ/% от участников ГИА (278)</t>
  </si>
  <si>
    <t>в форме ГВЭ</t>
  </si>
  <si>
    <t>Итого на 10.10.2023 аттестат получен/% от кол-ва выпускников</t>
  </si>
  <si>
    <t>% от количества допущенных</t>
  </si>
  <si>
    <t>аттестат не получен (по итогам ГИА+не допуск)</t>
  </si>
  <si>
    <t>Русский язык</t>
  </si>
  <si>
    <t>успешность</t>
  </si>
  <si>
    <t>ИТОГО РЯ ОГЭ допуск=участие на 10.10.2023/% от кол-ва ВТГ-участников ОГЭ (273)</t>
  </si>
  <si>
    <t>% от участников ОГЭ (275)</t>
  </si>
  <si>
    <t>ИТОГО РЯ ОГЭ сдали на 10.10.2023/% от общего кол-ва участников ОГЭ по предмету (273)</t>
  </si>
  <si>
    <t>математика</t>
  </si>
  <si>
    <t>Математика ГВЭ  (осн. сроки осн. периода):  участие (ГВЭ МАТ сдавали 2 ВТГ и 1 выпускник, не прошедший ГИА в 2022г.)</t>
  </si>
  <si>
    <t>Итого МАТ ГВЭ сдали (на 01.09.2023)</t>
  </si>
  <si>
    <t>ИТОГО МАТ ОГЭ допуск=участие на 10.10.2023/% от кол-ва ВТГ-участников ОГЭ (273)</t>
  </si>
  <si>
    <t>ИТОГО МАТ ОГЭ сдали на 10.10.2023/% от кол-ва участников ОГЭ по предмету (273)</t>
  </si>
  <si>
    <t>ИТОГО МАТ ОГЭ не сдали на 10.10.2023/% от кол-ва участников экзамена (273)</t>
  </si>
  <si>
    <t>физика</t>
  </si>
  <si>
    <t>ИТОГО ФИЗ ОГЭ  на 10.10.2023 участие ВТГ/ % от ВТГ-участников ОГЭ (273)</t>
  </si>
  <si>
    <t>ИТОГО ФИЗ ОГЭ сдали на 10.10.2023/% от участников экзамена</t>
  </si>
  <si>
    <t>ИТОГО ФИЗ ОГЭ не сдали на 10.10.2023</t>
  </si>
  <si>
    <t>химия</t>
  </si>
  <si>
    <t>ИТОГО ХИМ ОГЭ на 10.10.2023: заявившиеся= участие/% от ВТГ  участников ОГЭ (273)</t>
  </si>
  <si>
    <t>ИТОГО ХИМ ОГЭ сдали на 10.10.2023/% от участников ОГЭ по предмету</t>
  </si>
  <si>
    <t>ИТОГО ХИМ ОГЭ не сдали на 10.10.2023/% от участников ОГЭ по предмету</t>
  </si>
  <si>
    <t>ИКТ</t>
  </si>
  <si>
    <t>ИТОГО ИКТ ОГЭ 10.10.2023: заявившиеся= участие/% от участников ОГЭ (275)</t>
  </si>
  <si>
    <t>ИТОГО ИКТ ОГЭ сдали на 10.10.2023/% от участников ОГЭ по предмету</t>
  </si>
  <si>
    <t>ИТОГО ИКТ ОГЭ не сдали на 10.10.2023/% от участников ОГЭ по предмету</t>
  </si>
  <si>
    <t>Биология</t>
  </si>
  <si>
    <t>ИТОГО БИО ОГЭ на 10.10.2023: заявившиеся= участие/% от ВТГ  участников ОГЭ (273)</t>
  </si>
  <si>
    <t>ИТОГО БИО ОГЭ сдали на 10.10.2023</t>
  </si>
  <si>
    <t>ИТОГО БИО ОГЭ не сдали на 10.10.2023</t>
  </si>
  <si>
    <t>история</t>
  </si>
  <si>
    <t>ИТОГО ИСТ ОГЭ на 10.10.2023: заявившиеся= участие/% от ВТГ  участников ОГЭ (273)</t>
  </si>
  <si>
    <t>ИТОГО ИСТ ОГЭ сдали на 10.10.2023</t>
  </si>
  <si>
    <t>ИТОГО ИСТ ОГЭ не сдали на 10.10.2023</t>
  </si>
  <si>
    <t>география</t>
  </si>
  <si>
    <t>ИТОГО ГЕО ОГЭ на 10.10.2023: заявившиеся= участие/% от ВТГ  участников ОГЭ (273)</t>
  </si>
  <si>
    <t>ИТОГО ГЕО ОГЭ сдали на 01.10.2023</t>
  </si>
  <si>
    <t>ИТОГО ГЕО ОГЭ не сдали на 01.10.2023</t>
  </si>
  <si>
    <t>обществознание</t>
  </si>
  <si>
    <t>ИТОГО ОБЩ ОГЭ на 10.10.2023: заявившиеся= участие/% от ВТГ  участников ОГЭ (273)</t>
  </si>
  <si>
    <t>ИТОГО ОБЩ ОГЭ сдали на 10.10.2023/% от количества участников ОГЭ по предмету</t>
  </si>
  <si>
    <t>ИТОГО ОБЩ ОГЭ не сдали на 10.10.2023</t>
  </si>
  <si>
    <t>литература</t>
  </si>
  <si>
    <t>ЛИТ ОГЭ ВТГ: участие/% к ВТГ - участникам ОГЭ (268)</t>
  </si>
  <si>
    <t>% от ВТГ-участников ОГЭ на 10.10.2023 (273)</t>
  </si>
  <si>
    <t>% от участников ОГЭ на 10.10.2023 (275)</t>
  </si>
  <si>
    <t>АЯ</t>
  </si>
  <si>
    <t>АЯ ОГЭ ВТГ: участие/% к ВТГ - участникам ОГЭ (268)</t>
  </si>
  <si>
    <t>нет вып.</t>
  </si>
  <si>
    <t>русский язык</t>
  </si>
  <si>
    <t>Статистика результатов ОГЭ 2023</t>
  </si>
  <si>
    <t xml:space="preserve">максимально возможное количество баллов- </t>
  </si>
  <si>
    <t xml:space="preserve">минимальный балл сдачи - </t>
  </si>
  <si>
    <t>ОУ</t>
  </si>
  <si>
    <t>кол-во участников ОГЭ</t>
  </si>
  <si>
    <t>max балл</t>
  </si>
  <si>
    <t>min балл</t>
  </si>
  <si>
    <t>средний балл</t>
  </si>
  <si>
    <t>однородность результатов (статотклонение от среднего балла)</t>
  </si>
  <si>
    <t>медиана</t>
  </si>
  <si>
    <t>Успешность</t>
  </si>
  <si>
    <t>отметка "5"</t>
  </si>
  <si>
    <t>отметка "4"</t>
  </si>
  <si>
    <t>отметка "3"</t>
  </si>
  <si>
    <t>отметка "2"</t>
  </si>
  <si>
    <t>средняя отметка</t>
  </si>
  <si>
    <t>Всего участников ГИА-9</t>
  </si>
  <si>
    <t>ГИА-9 в форме ГВЭ</t>
  </si>
  <si>
    <t>всего</t>
  </si>
  <si>
    <t>кол-во</t>
  </si>
  <si>
    <t>участников</t>
  </si>
  <si>
    <t>СОШ № 1</t>
  </si>
  <si>
    <t>СОШ № 2</t>
  </si>
  <si>
    <t>СОШ № 3</t>
  </si>
  <si>
    <t>СОШ № 7</t>
  </si>
  <si>
    <t>Ис</t>
  </si>
  <si>
    <t>Косья</t>
  </si>
  <si>
    <t>Сигнальный</t>
  </si>
  <si>
    <t>Гимназия</t>
  </si>
  <si>
    <t>Платина</t>
  </si>
  <si>
    <t>Итого</t>
  </si>
  <si>
    <t xml:space="preserve">%  </t>
  </si>
  <si>
    <t>по итогам основного периода на 01.09.2023</t>
  </si>
  <si>
    <t>Область</t>
  </si>
  <si>
    <t>по итогам всех периодов ГИА на 10.10.2023</t>
  </si>
  <si>
    <t>результат (отметка)</t>
  </si>
  <si>
    <t>% от кол-ва участников ГИА</t>
  </si>
  <si>
    <t>по итогам основных сроков основного периода</t>
  </si>
  <si>
    <t>из них не менее "2" баллов по модулю "Геометрия"</t>
  </si>
  <si>
    <t>нет</t>
  </si>
  <si>
    <t xml:space="preserve">по дополнительный период </t>
  </si>
  <si>
    <t>не было</t>
  </si>
  <si>
    <t>биология</t>
  </si>
  <si>
    <t>по итогам всех периодов ГИА  на 10.10.2023</t>
  </si>
  <si>
    <t>английский язык</t>
  </si>
  <si>
    <t xml:space="preserve">манимальный балл сдачи - </t>
  </si>
  <si>
    <t>ИС-9</t>
  </si>
  <si>
    <t xml:space="preserve">по итогам всех сдач ИС-9 </t>
  </si>
  <si>
    <t>округ</t>
  </si>
  <si>
    <t>Кол-во выпускников на 08.02.2023</t>
  </si>
  <si>
    <t>из них ВПЛ имеющие зачет по ИС-9</t>
  </si>
  <si>
    <t>Итого выпускников 2023 года без зачета ИС-9</t>
  </si>
  <si>
    <t>Кол-во участников ИС-9 (08.02.2023)</t>
  </si>
  <si>
    <t>% от выпускников без зачета</t>
  </si>
  <si>
    <t>Не явка по уважительной причине</t>
  </si>
  <si>
    <t>Не явка по не уважительной причине</t>
  </si>
  <si>
    <t>из них получили зачет</t>
  </si>
  <si>
    <t>% от участников</t>
  </si>
  <si>
    <t>Допуск к сдаче ИС-9 15.03.2023</t>
  </si>
  <si>
    <t>из них участвовали</t>
  </si>
  <si>
    <t>Допуск к сдаче ИС-9 15.05.2023</t>
  </si>
  <si>
    <t>Итого зачет в 2023 по ИС-9 получили</t>
  </si>
  <si>
    <t>% от выпускников (278 чел.)</t>
  </si>
  <si>
    <t>Выбытие/прибытие учащихся в ОО в период проведения ИС-9</t>
  </si>
  <si>
    <t>-2</t>
  </si>
  <si>
    <t>Всего обучающихся 9 классов на начало ГИА-9, из них</t>
  </si>
  <si>
    <t>ВТГ по итогам ИС-9 могут быть допущены к ГИА в 2023 года</t>
  </si>
  <si>
    <t>% от кол-ва выпускников</t>
  </si>
  <si>
    <t>ВПЛ, получившие зачет в прошлые года</t>
  </si>
  <si>
    <t>Результат ИС-9</t>
  </si>
  <si>
    <t>максимально возможный балл</t>
  </si>
  <si>
    <t>мин балл. успешной сдачи</t>
  </si>
  <si>
    <t>Показатель</t>
  </si>
  <si>
    <t xml:space="preserve">Кол-во участников ИС-9 </t>
  </si>
  <si>
    <t>зачет</t>
  </si>
  <si>
    <t>Средний балл</t>
  </si>
  <si>
    <t>Макс. балл</t>
  </si>
  <si>
    <t>Мин.балл</t>
  </si>
  <si>
    <t>Медиана</t>
  </si>
  <si>
    <t>Статистика по вариантам.</t>
  </si>
  <si>
    <t>Кол-во участников по варианту 154</t>
  </si>
  <si>
    <t>Кол-во участников по варианту 178</t>
  </si>
  <si>
    <t>Кол-во участников по варианту 321</t>
  </si>
  <si>
    <t>не зачет</t>
  </si>
  <si>
    <t>Кол-во участников по варианту 437</t>
  </si>
  <si>
    <t>Статистика ОГЭ и ГВЭ-9</t>
  </si>
  <si>
    <t>нет выпускников</t>
  </si>
  <si>
    <t>Количество не допущенных к ГИА/% от количества выпускников (280)</t>
  </si>
  <si>
    <t>ИТОГО РЯ ОГЭ не сдали на 10.10.2023/% от кол-ва участников ОГЭ по предмету (273)</t>
  </si>
  <si>
    <t>РЯ ГВЭ (осн. сроки осн. периода):  участие (ГВЭ по РЯ сдавали 2 ВТГ)</t>
  </si>
  <si>
    <t>аттестат не получен по итогам ГИА (ОГЭ)/% от кол-ва участников ГИА (278 чел.)</t>
  </si>
  <si>
    <t>Успешность ГИА</t>
  </si>
  <si>
    <t xml:space="preserve">статистика ГИА-11 2023 </t>
  </si>
  <si>
    <t>Приложение</t>
  </si>
  <si>
    <t>Статистика участия в ГИА (ЕГЭ и ГВЭ-11)</t>
  </si>
  <si>
    <t>сош1, 170101</t>
  </si>
  <si>
    <t xml:space="preserve">сош2, 170102 </t>
  </si>
  <si>
    <t xml:space="preserve">сош7, 170104 </t>
  </si>
  <si>
    <t xml:space="preserve">ИСОШ, 170105 </t>
  </si>
  <si>
    <t>Кол-во выпускников на 01.05.2023 (далее - ВТГ)</t>
  </si>
  <si>
    <t>Кол-во допущенных к ГИА</t>
  </si>
  <si>
    <t>Кол-во участников с ОВЗ</t>
  </si>
  <si>
    <t>из них кол-во участников  с ОВЗ в форме ЕГЭ (% от количества участников с ОВЗ)</t>
  </si>
  <si>
    <t>Не явка на ЕГЭ по не уважительной причине</t>
  </si>
  <si>
    <t>Итого кол-во участников ЕГЭ</t>
  </si>
  <si>
    <t>Кол-во получивших Аттестат/% от количества ВТГ</t>
  </si>
  <si>
    <t>% от кол-ва участников ЕГЭ</t>
  </si>
  <si>
    <t>Аттестат не получен/% от количества ВТГ</t>
  </si>
  <si>
    <r>
      <rPr>
        <b/>
        <sz val="10"/>
        <rFont val="Liberation Serif"/>
        <family val="1"/>
        <charset val="204"/>
      </rPr>
      <t>Русский язык</t>
    </r>
    <r>
      <rPr>
        <sz val="10"/>
        <rFont val="Liberation Serif"/>
        <family val="1"/>
        <charset val="204"/>
      </rPr>
      <t>:  
участие в основные сроки / % от ВТГ</t>
    </r>
  </si>
  <si>
    <t>успешность / % от участников ЕГЭ по предмету</t>
  </si>
  <si>
    <r>
      <t>Математика профильная (основные сроки): участие</t>
    </r>
    <r>
      <rPr>
        <sz val="10"/>
        <rFont val="Liberation Serif"/>
        <family val="1"/>
        <charset val="204"/>
      </rPr>
      <t>/ % от ВТГ</t>
    </r>
  </si>
  <si>
    <t>не успешность / % от участников ЕГЭ по пердмету</t>
  </si>
  <si>
    <r>
      <rPr>
        <b/>
        <sz val="10"/>
        <rFont val="Liberation Serif"/>
        <family val="1"/>
        <charset val="204"/>
      </rPr>
      <t xml:space="preserve">Математика профильная (рез. сроки осн. периода) </t>
    </r>
    <r>
      <rPr>
        <sz val="10"/>
        <rFont val="Liberation Serif"/>
        <family val="1"/>
        <charset val="204"/>
      </rPr>
      <t>(Участник имеет право поменять уровень математики с проф. на базовую)/% от количества неуспешных результатов</t>
    </r>
  </si>
  <si>
    <r>
      <t>Математика базовая (основные сроки): участие</t>
    </r>
    <r>
      <rPr>
        <sz val="10"/>
        <rFont val="Liberation Serif"/>
        <family val="1"/>
        <charset val="204"/>
      </rPr>
      <t>/ % от ВТГ</t>
    </r>
  </si>
  <si>
    <t>не успешность / % от участников ЕГЭ по предмету</t>
  </si>
  <si>
    <r>
      <rPr>
        <b/>
        <sz val="10"/>
        <rFont val="Liberation Serif"/>
        <family val="1"/>
        <charset val="204"/>
      </rPr>
      <t xml:space="preserve">Математика базовая (рез. сроки осн. периода) </t>
    </r>
    <r>
      <rPr>
        <sz val="10"/>
        <rFont val="Liberation Serif"/>
        <family val="1"/>
        <charset val="204"/>
      </rPr>
      <t>Пересдача неуспешных результатов. (Участник имеет право поменять уровень математики с проф. на базовую)/% от количества неуспешных результатов по математике</t>
    </r>
  </si>
  <si>
    <r>
      <t>ИТОГО Математика базовая (основной период): участие</t>
    </r>
    <r>
      <rPr>
        <sz val="10"/>
        <rFont val="Liberation Serif"/>
        <family val="1"/>
        <charset val="204"/>
      </rPr>
      <t>/ % от ВТГ</t>
    </r>
  </si>
  <si>
    <t>успешность / % от участников</t>
  </si>
  <si>
    <t>не успешность / % от участников</t>
  </si>
  <si>
    <r>
      <t>Физика:</t>
    </r>
    <r>
      <rPr>
        <sz val="10"/>
        <rFont val="Liberation Serif"/>
        <family val="1"/>
        <charset val="204"/>
      </rPr>
      <t xml:space="preserve"> заявлялись / % от ВТГ</t>
    </r>
  </si>
  <si>
    <t>фактическое участие / % от общего количества участников ЕГЭ</t>
  </si>
  <si>
    <t>% от заявившихся на участие</t>
  </si>
  <si>
    <t>успешность/% от участников ЕГЭ по предмету</t>
  </si>
  <si>
    <r>
      <rPr>
        <b/>
        <sz val="10"/>
        <rFont val="Liberation Serif"/>
        <family val="1"/>
        <charset val="204"/>
      </rPr>
      <t>Химия:</t>
    </r>
    <r>
      <rPr>
        <sz val="10"/>
        <rFont val="Liberation Serif"/>
        <family val="1"/>
        <charset val="204"/>
      </rPr>
      <t xml:space="preserve"> заявлялись / % от ВТГ</t>
    </r>
  </si>
  <si>
    <t>не успешность/% от участников ЕГЭ по предмету</t>
  </si>
  <si>
    <r>
      <t xml:space="preserve">ИКТ: </t>
    </r>
    <r>
      <rPr>
        <sz val="10"/>
        <rFont val="Liberation Serif"/>
        <family val="1"/>
        <charset val="204"/>
      </rPr>
      <t>заявлялись / % от ВТГ</t>
    </r>
  </si>
  <si>
    <r>
      <rPr>
        <b/>
        <sz val="10"/>
        <rFont val="Liberation Serif"/>
        <family val="1"/>
        <charset val="204"/>
      </rPr>
      <t>Биология:</t>
    </r>
    <r>
      <rPr>
        <sz val="10"/>
        <rFont val="Liberation Serif"/>
        <family val="1"/>
        <charset val="204"/>
      </rPr>
      <t xml:space="preserve">  заявлялись / % от ВТГ</t>
    </r>
  </si>
  <si>
    <r>
      <rPr>
        <b/>
        <sz val="10"/>
        <rFont val="Liberation Serif"/>
        <family val="1"/>
        <charset val="204"/>
      </rPr>
      <t>История:</t>
    </r>
    <r>
      <rPr>
        <sz val="10"/>
        <rFont val="Liberation Serif"/>
        <family val="1"/>
        <charset val="204"/>
      </rPr>
      <t xml:space="preserve">  заявлялись / % от ВТГ</t>
    </r>
  </si>
  <si>
    <r>
      <rPr>
        <b/>
        <sz val="10"/>
        <rFont val="Liberation Serif"/>
        <family val="1"/>
        <charset val="204"/>
      </rPr>
      <t>География:</t>
    </r>
    <r>
      <rPr>
        <sz val="10"/>
        <rFont val="Liberation Serif"/>
        <family val="1"/>
        <charset val="204"/>
      </rPr>
      <t xml:space="preserve">  заявлялись / % от ВТГ</t>
    </r>
  </si>
  <si>
    <r>
      <rPr>
        <b/>
        <sz val="10"/>
        <rFont val="Liberation Serif"/>
        <family val="1"/>
        <charset val="204"/>
      </rPr>
      <t>Английский язык:</t>
    </r>
    <r>
      <rPr>
        <sz val="10"/>
        <rFont val="Liberation Serif"/>
        <family val="1"/>
        <charset val="204"/>
      </rPr>
      <t xml:space="preserve"> заявлялись / % от ВТГ</t>
    </r>
  </si>
  <si>
    <r>
      <rPr>
        <b/>
        <sz val="10"/>
        <rFont val="Liberation Serif"/>
        <family val="1"/>
        <charset val="204"/>
      </rPr>
      <t>Обществознание:</t>
    </r>
    <r>
      <rPr>
        <sz val="10"/>
        <rFont val="Liberation Serif"/>
        <family val="1"/>
        <charset val="204"/>
      </rPr>
      <t xml:space="preserve"> заявлялись / % от ВТГ</t>
    </r>
  </si>
  <si>
    <r>
      <rPr>
        <b/>
        <sz val="10"/>
        <rFont val="Liberation Serif"/>
        <family val="1"/>
        <charset val="204"/>
      </rPr>
      <t>Литература:</t>
    </r>
    <r>
      <rPr>
        <sz val="10"/>
        <rFont val="Liberation Serif"/>
        <family val="1"/>
        <charset val="204"/>
      </rPr>
      <t xml:space="preserve"> заявлялись / % от ВТГ</t>
    </r>
  </si>
  <si>
    <t>01-Русский язык</t>
  </si>
  <si>
    <t>Минимальное количество баллов, установленное Рособрнадзором для аттестата</t>
  </si>
  <si>
    <t>Минимальное количество баллов, установленное Рособрнадзором для поступления</t>
  </si>
  <si>
    <t>РФ</t>
  </si>
  <si>
    <t>сош3</t>
  </si>
  <si>
    <t>сош7</t>
  </si>
  <si>
    <t>ИСОШ</t>
  </si>
  <si>
    <t>Кол-во заявленных участников</t>
  </si>
  <si>
    <t>Не явка по уваж.причине, В рез.сроки - не явка</t>
  </si>
  <si>
    <t>кол-во участников</t>
  </si>
  <si>
    <t>кол-во сдавших</t>
  </si>
  <si>
    <t>процент сдавших</t>
  </si>
  <si>
    <t>максимальный балл</t>
  </si>
  <si>
    <t>минимальный балл</t>
  </si>
  <si>
    <t>Однородность результатов (стандартное отклонение в 100)</t>
  </si>
  <si>
    <t>кол-во участников с результатом от 24 до 36 баллов</t>
  </si>
  <si>
    <t>кол-во участников 36 - 60 баллов</t>
  </si>
  <si>
    <t>кол-во участников 61-80 баллов</t>
  </si>
  <si>
    <t xml:space="preserve">кол-во высокобалльников (81 и выше) </t>
  </si>
  <si>
    <t>Лучшие (от 81) результаты и результаты медалистов</t>
  </si>
  <si>
    <t>95-медалист</t>
  </si>
  <si>
    <t>91-выпускник</t>
  </si>
  <si>
    <t>93-медалист</t>
  </si>
  <si>
    <t>87-выпускник</t>
  </si>
  <si>
    <t>83-выпускник</t>
  </si>
  <si>
    <t>91-медалист</t>
  </si>
  <si>
    <t>87-медалист</t>
  </si>
  <si>
    <t>85-медалист</t>
  </si>
  <si>
    <t>85-выпускник</t>
  </si>
  <si>
    <t>81-медалист</t>
  </si>
  <si>
    <t>81-выпускник</t>
  </si>
  <si>
    <t>77-медалист</t>
  </si>
  <si>
    <t>79-медалист</t>
  </si>
  <si>
    <t>73-медалист</t>
  </si>
  <si>
    <t xml:space="preserve">Педагоги </t>
  </si>
  <si>
    <t>???</t>
  </si>
  <si>
    <t>Бондаренко О.А.</t>
  </si>
  <si>
    <t>Бехтерева Л.Б.</t>
  </si>
  <si>
    <t>Шлепяк И.В.</t>
  </si>
  <si>
    <t>02- Математика Профильная</t>
  </si>
  <si>
    <t>Минимальное количество баллов, установленное Рособрнадзором</t>
  </si>
  <si>
    <t>кол-во не сдавших</t>
  </si>
  <si>
    <t>для пересдачи выбрана МатБаз</t>
  </si>
  <si>
    <t>процент не сдавших</t>
  </si>
  <si>
    <t>минимальный балл  успешной сдачи</t>
  </si>
  <si>
    <t xml:space="preserve">минимальный балл </t>
  </si>
  <si>
    <t>Однородность результатов (стандартное отклонение 100)</t>
  </si>
  <si>
    <t>кол-во участников 27 - 60 баллов</t>
  </si>
  <si>
    <t>Лучшие (от 81) результаты и рез.медалистов</t>
  </si>
  <si>
    <t>86-медалист</t>
  </si>
  <si>
    <t>74-медалист</t>
  </si>
  <si>
    <t>Хайруллина Н.Ф.</t>
  </si>
  <si>
    <t>Отраднова В.М.</t>
  </si>
  <si>
    <t>Ергер С.К.</t>
  </si>
  <si>
    <t>Оглуздина Т.А.</t>
  </si>
  <si>
    <t>22- Математика Базовая</t>
  </si>
  <si>
    <t>результат до пересдачи</t>
  </si>
  <si>
    <t>Отметка</t>
  </si>
  <si>
    <t>Шкала перерас-чета:</t>
  </si>
  <si>
    <t>0-6</t>
  </si>
  <si>
    <t>7-11</t>
  </si>
  <si>
    <t>Кол-во заявившихся</t>
  </si>
  <si>
    <t>12-16</t>
  </si>
  <si>
    <t>17-21</t>
  </si>
  <si>
    <t>средний балл участников</t>
  </si>
  <si>
    <t>% "2" от общего кол-ва сдающих</t>
  </si>
  <si>
    <t>кол-во отметок "3"</t>
  </si>
  <si>
    <t>% "3" от общего кол-ва сдающих</t>
  </si>
  <si>
    <t>кол-во отметок "4"</t>
  </si>
  <si>
    <t>% "4" от общего кол-ва сдающих</t>
  </si>
  <si>
    <t>кол-во отметок "5"</t>
  </si>
  <si>
    <t>% "5" от общего кол-ва сдающих</t>
  </si>
  <si>
    <t>Процент выполнения заданий</t>
  </si>
  <si>
    <t>Промежуточные итоги:</t>
  </si>
  <si>
    <t>ОО</t>
  </si>
  <si>
    <t>Всего выпускников</t>
  </si>
  <si>
    <t>МП</t>
  </si>
  <si>
    <t>МБ</t>
  </si>
  <si>
    <t>пересдача</t>
  </si>
  <si>
    <t>Участие</t>
  </si>
  <si>
    <t xml:space="preserve">Не сдали </t>
  </si>
  <si>
    <t>Не явка на экзамен</t>
  </si>
  <si>
    <t>Не сдали</t>
  </si>
  <si>
    <t>чел</t>
  </si>
  <si>
    <t>чел.</t>
  </si>
  <si>
    <t xml:space="preserve">% </t>
  </si>
  <si>
    <t>МАОУ НТГО "СОШ № 3"</t>
  </si>
  <si>
    <t>МАОУ НТГО "СОШ № 7 имени М.Г. Мансурова"</t>
  </si>
  <si>
    <t>МАОУ НТГО "ИСОШ"</t>
  </si>
  <si>
    <t>МАОУ "НТГ"</t>
  </si>
  <si>
    <t xml:space="preserve">ИТОГО </t>
  </si>
  <si>
    <t>результат с учетом  пересдачи</t>
  </si>
  <si>
    <t>03- Физика</t>
  </si>
  <si>
    <t>кол-во заявившихся</t>
  </si>
  <si>
    <t>Однородность результатов (стандартное отклонение)</t>
  </si>
  <si>
    <t>80-медалист</t>
  </si>
  <si>
    <t>68-медалист</t>
  </si>
  <si>
    <t>Селезнев Т.В.</t>
  </si>
  <si>
    <t>Симакова Ю.В.</t>
  </si>
  <si>
    <t>Вьюнова М.А.</t>
  </si>
  <si>
    <t>Губина А.В.</t>
  </si>
  <si>
    <t>04- Химия</t>
  </si>
  <si>
    <t>минимальный балл успешной сдачи</t>
  </si>
  <si>
    <t>52-медалист</t>
  </si>
  <si>
    <t>82-медалист</t>
  </si>
  <si>
    <t>51-медалист</t>
  </si>
  <si>
    <t>Колотова Е.А.</t>
  </si>
  <si>
    <t>Сергиенко Н.И.</t>
  </si>
  <si>
    <t>Черногородова Л.А.</t>
  </si>
  <si>
    <t>Вотинцева И.М.</t>
  </si>
  <si>
    <t>05- Информатика и ИКТ</t>
  </si>
  <si>
    <t>кол-во участников 40 - 60 баллов</t>
  </si>
  <si>
    <t>Костина С.А.</t>
  </si>
  <si>
    <t>Болод Т.А.</t>
  </si>
  <si>
    <t>Степанова К.А.</t>
  </si>
  <si>
    <t>06-Биология</t>
  </si>
  <si>
    <t>кол-во участников 61-79 баллов</t>
  </si>
  <si>
    <t>50-медалист</t>
  </si>
  <si>
    <t>48 - медалист</t>
  </si>
  <si>
    <t>61-медалист</t>
  </si>
  <si>
    <t>57-медалист</t>
  </si>
  <si>
    <t>07-История</t>
  </si>
  <si>
    <t>кол-во участников 32 - 60 баллов</t>
  </si>
  <si>
    <t>84-выпускник</t>
  </si>
  <si>
    <t>82-выпускник</t>
  </si>
  <si>
    <t>64-медалист</t>
  </si>
  <si>
    <t>Петрова Н.Л.</t>
  </si>
  <si>
    <t>Истомин В.А.</t>
  </si>
  <si>
    <t>Кардаполова Е.И.</t>
  </si>
  <si>
    <t>Баранова Н.А.</t>
  </si>
  <si>
    <t>08-География</t>
  </si>
  <si>
    <t>кол-во участников 37 - 60 баллов</t>
  </si>
  <si>
    <t>Родина А.П.</t>
  </si>
  <si>
    <t>Антропова Н.С.</t>
  </si>
  <si>
    <t>Колокольникова Л.А.</t>
  </si>
  <si>
    <t>09-Английский язык</t>
  </si>
  <si>
    <t>максимальный балл за весь экзамен</t>
  </si>
  <si>
    <t>минимальный балл успешной сдачи за весь экзамен</t>
  </si>
  <si>
    <t>минимальный балл за весь экзамен</t>
  </si>
  <si>
    <t>средний балл (за весь экзамен)</t>
  </si>
  <si>
    <t>кол-во участников 22 - 60 баллов</t>
  </si>
  <si>
    <t>43-медалист</t>
  </si>
  <si>
    <t>34-медалист</t>
  </si>
  <si>
    <t>Тен Н.А.</t>
  </si>
  <si>
    <t>Неустроева Т.М.</t>
  </si>
  <si>
    <t>12-Обществознание</t>
  </si>
  <si>
    <t>кол-во участников 42 - 60 баллов</t>
  </si>
  <si>
    <t>94-медалист</t>
  </si>
  <si>
    <t>94-выпускник</t>
  </si>
  <si>
    <t>86-выпускник</t>
  </si>
  <si>
    <t>83-медалист</t>
  </si>
  <si>
    <t>86-медалист)</t>
  </si>
  <si>
    <t>81-Пвыпускник</t>
  </si>
  <si>
    <t>81- выпускник</t>
  </si>
  <si>
    <t>63-медалист</t>
  </si>
  <si>
    <t>Гордеева Е.Н.</t>
  </si>
  <si>
    <t>18-Литература</t>
  </si>
  <si>
    <t>96-выпускник</t>
  </si>
  <si>
    <t>Итоговое сочинение (изложение)</t>
  </si>
  <si>
    <t xml:space="preserve">всего учащихся на </t>
  </si>
  <si>
    <t>участников ИС 07.12.2022</t>
  </si>
  <si>
    <t>из них в форме изложения</t>
  </si>
  <si>
    <t>не явка по уважительной причине</t>
  </si>
  <si>
    <t>зачет с 1 раза</t>
  </si>
  <si>
    <t xml:space="preserve">незачет с 1 раза </t>
  </si>
  <si>
    <t xml:space="preserve">Распределение по темам </t>
  </si>
  <si>
    <t>107.Нужно ли стремиться понять себя?</t>
  </si>
  <si>
    <t>201.Какие человеческие качества для Вас наиболее ценны?</t>
  </si>
  <si>
    <t>306.Когда, по-вашему, молодёжь нуждается в опыте старшего поколения?</t>
  </si>
  <si>
    <t>406.Память о каких людях не меркнет с годами?</t>
  </si>
  <si>
    <t>506.Почему нельзя «убивать время»?</t>
  </si>
  <si>
    <t>606.Какое произведение искусства можно назвать великим?</t>
  </si>
  <si>
    <t>участников дополнитеьных сроков</t>
  </si>
  <si>
    <t xml:space="preserve">Итого Зачет по всем критериям </t>
  </si>
  <si>
    <t xml:space="preserve">зона риска </t>
  </si>
  <si>
    <t>по письму Рособрнадзора от 01.12.2017 № 05-529</t>
  </si>
  <si>
    <t>зона риска</t>
  </si>
  <si>
    <t>Итого. Незачёт критерия № 5 "Грамотность"</t>
  </si>
  <si>
    <t>Статистика работы экспертов 2023 год</t>
  </si>
  <si>
    <t xml:space="preserve">Экзамен: Все экзамены. </t>
  </si>
  <si>
    <t>Основные сроки основного периода</t>
  </si>
  <si>
    <t>Эксперт</t>
  </si>
  <si>
    <t>Всего проверено работ</t>
  </si>
  <si>
    <t>Проверено работ I и II проверки</t>
  </si>
  <si>
    <t>Проверено работ III проверки</t>
  </si>
  <si>
    <t>Отправлено работ на III проверку</t>
  </si>
  <si>
    <t>Пустых работ</t>
  </si>
  <si>
    <t>Всего проверено заданий</t>
  </si>
  <si>
    <t>Всего Пустых заданий</t>
  </si>
  <si>
    <t>Текущий вариант</t>
  </si>
  <si>
    <t>Всего вариантов</t>
  </si>
  <si>
    <t>[209]Английский язык (2023.06.02)</t>
  </si>
  <si>
    <t>Корнеева Наталья Викторовна</t>
  </si>
  <si>
    <t>10</t>
  </si>
  <si>
    <t>0</t>
  </si>
  <si>
    <t>0 (0,00%)</t>
  </si>
  <si>
    <t>40 (100,00%)</t>
  </si>
  <si>
    <t>311</t>
  </si>
  <si>
    <t>1</t>
  </si>
  <si>
    <t>Неустроева Татьяна Михайловна</t>
  </si>
  <si>
    <t>3 (30,00%)</t>
  </si>
  <si>
    <t>310</t>
  </si>
  <si>
    <t>Русина Екатерина Михайловна</t>
  </si>
  <si>
    <t>1 (10,00%)</t>
  </si>
  <si>
    <t>НТГО</t>
  </si>
  <si>
    <t>4 (13,33%)</t>
  </si>
  <si>
    <t>120 (100%)</t>
  </si>
  <si>
    <t>по СО</t>
  </si>
  <si>
    <t>6473</t>
  </si>
  <si>
    <t>6098</t>
  </si>
  <si>
    <t>375</t>
  </si>
  <si>
    <t>750 (12,30%)</t>
  </si>
  <si>
    <t>50 (0,77%)</t>
  </si>
  <si>
    <t>25679 (99,18%)</t>
  </si>
  <si>
    <t>213 (0,82%)</t>
  </si>
  <si>
    <t>[204]Биология (2023.05.24)</t>
  </si>
  <si>
    <t>Вотинцева Ирина Михайловна</t>
  </si>
  <si>
    <t>45</t>
  </si>
  <si>
    <t>186 (82,67%)</t>
  </si>
  <si>
    <t>39 (17,33%)</t>
  </si>
  <si>
    <t>315</t>
  </si>
  <si>
    <t>Колотова Екатерина Александровна</t>
  </si>
  <si>
    <t>4 (8,89%)</t>
  </si>
  <si>
    <t>189 (84,00%)</t>
  </si>
  <si>
    <t>36 (16,00%)</t>
  </si>
  <si>
    <t>314</t>
  </si>
  <si>
    <t>Сергиенко Наталья Игоревна</t>
  </si>
  <si>
    <t>1 (2,22%)</t>
  </si>
  <si>
    <t>175 (77,78%)</t>
  </si>
  <si>
    <t>50 (22,22%)</t>
  </si>
  <si>
    <t>Тафинцева Татьяна Ивановна</t>
  </si>
  <si>
    <t>185 (82,22%)</t>
  </si>
  <si>
    <t>40 (17,78%)</t>
  </si>
  <si>
    <t>6 (3,33%)</t>
  </si>
  <si>
    <t>735 (81,67%)</t>
  </si>
  <si>
    <t>165 (18,33%)</t>
  </si>
  <si>
    <t>18527</t>
  </si>
  <si>
    <t>17988</t>
  </si>
  <si>
    <t>539</t>
  </si>
  <si>
    <t>1078 (5,99%)</t>
  </si>
  <si>
    <t>23 (0,12%)</t>
  </si>
  <si>
    <t>73341 (79,17%)</t>
  </si>
  <si>
    <t>19294 (20,83%)</t>
  </si>
  <si>
    <t>[232]Биология (2023.06.17)</t>
  </si>
  <si>
    <t>50 (100,00%)</t>
  </si>
  <si>
    <t>325</t>
  </si>
  <si>
    <t>40 (80,00%)</t>
  </si>
  <si>
    <t>10 (20,00%)</t>
  </si>
  <si>
    <t>326</t>
  </si>
  <si>
    <t>2 (10,0%)</t>
  </si>
  <si>
    <t>1 (5,0%)</t>
  </si>
  <si>
    <t>90 (90,0%)</t>
  </si>
  <si>
    <t>10 (10,0%)</t>
  </si>
  <si>
    <t>1109</t>
  </si>
  <si>
    <t>1026</t>
  </si>
  <si>
    <t>83</t>
  </si>
  <si>
    <t>166 (16,18%)</t>
  </si>
  <si>
    <t>50 (4,51%)</t>
  </si>
  <si>
    <t>4260 (76,83%)</t>
  </si>
  <si>
    <t>1285 (23,17%)</t>
  </si>
  <si>
    <t>[207]География (2023.05.30)</t>
  </si>
  <si>
    <t>Родина Анна Петровна</t>
  </si>
  <si>
    <t>79</t>
  </si>
  <si>
    <t>70</t>
  </si>
  <si>
    <t>9</t>
  </si>
  <si>
    <t>2 (2,86%)</t>
  </si>
  <si>
    <t>7 (8,86%)</t>
  </si>
  <si>
    <t>134 (56,54%)</t>
  </si>
  <si>
    <t>103 (43,46%)</t>
  </si>
  <si>
    <t>305</t>
  </si>
  <si>
    <t>3</t>
  </si>
  <si>
    <t>3 (4,29%)</t>
  </si>
  <si>
    <t>142 (67,62%)</t>
  </si>
  <si>
    <t>68 (32,38%)</t>
  </si>
  <si>
    <t>306</t>
  </si>
  <si>
    <t>2 (1,43%)</t>
  </si>
  <si>
    <t>10 (6,71%)</t>
  </si>
  <si>
    <t>276 (61,74%)</t>
  </si>
  <si>
    <t>171 (38,26%)</t>
  </si>
  <si>
    <t>16533</t>
  </si>
  <si>
    <t>16482</t>
  </si>
  <si>
    <t>51</t>
  </si>
  <si>
    <t>102 (0,62%)</t>
  </si>
  <si>
    <t>624 (3,77%)</t>
  </si>
  <si>
    <t>31441 (63,39%)</t>
  </si>
  <si>
    <t>18158 (36,61%)</t>
  </si>
  <si>
    <t>[230]География (2023.06.14)</t>
  </si>
  <si>
    <t>Алюшина Людмила Николаевна</t>
  </si>
  <si>
    <t>50</t>
  </si>
  <si>
    <t>4 (8,00%)</t>
  </si>
  <si>
    <t>93 (62,00%)</t>
  </si>
  <si>
    <t>57 (38,00%)</t>
  </si>
  <si>
    <t>336</t>
  </si>
  <si>
    <t>1 (2,00%)</t>
  </si>
  <si>
    <t>5 (10,00%)</t>
  </si>
  <si>
    <t>74 (49,33%)</t>
  </si>
  <si>
    <t>76 (50,67%)</t>
  </si>
  <si>
    <t>20</t>
  </si>
  <si>
    <t>107 (50,95%)</t>
  </si>
  <si>
    <t>103 (49,05%)</t>
  </si>
  <si>
    <t>335</t>
  </si>
  <si>
    <t>2</t>
  </si>
  <si>
    <t>2 (1,33%)</t>
  </si>
  <si>
    <t>12 (7,06%)</t>
  </si>
  <si>
    <t>274 (53,73%)</t>
  </si>
  <si>
    <t>236 (46,27%)</t>
  </si>
  <si>
    <t>21006</t>
  </si>
  <si>
    <t>20790</t>
  </si>
  <si>
    <t>216</t>
  </si>
  <si>
    <t>432 (2,08%)</t>
  </si>
  <si>
    <t>1558 (7,42%)</t>
  </si>
  <si>
    <t>34122 (54,15%)</t>
  </si>
  <si>
    <t>28896 (45,85%)</t>
  </si>
  <si>
    <t>[257]География (2023.06.29)</t>
  </si>
  <si>
    <t>120</t>
  </si>
  <si>
    <t>2 (1,67%)</t>
  </si>
  <si>
    <t>1 (0,83%)</t>
  </si>
  <si>
    <t>174 (48,33%)</t>
  </si>
  <si>
    <t>186 (51,67%)</t>
  </si>
  <si>
    <t>419</t>
  </si>
  <si>
    <t>5</t>
  </si>
  <si>
    <t>-</t>
  </si>
  <si>
    <t>6 (40,00%)</t>
  </si>
  <si>
    <t>9 (60,00%)</t>
  </si>
  <si>
    <t>1 (0,8%)</t>
  </si>
  <si>
    <t>180 (48,0%)</t>
  </si>
  <si>
    <t>195 (52,0%)</t>
  </si>
  <si>
    <t>1834</t>
  </si>
  <si>
    <t>1824</t>
  </si>
  <si>
    <t>20 (1,10%)</t>
  </si>
  <si>
    <t>10 (0,55%)</t>
  </si>
  <si>
    <t>2578 (46,86%)</t>
  </si>
  <si>
    <t>2924 (53,14%)</t>
  </si>
  <si>
    <t>[206]Информатика (2023.05.30)</t>
  </si>
  <si>
    <t>Бондарева Наталия Вадимовна</t>
  </si>
  <si>
    <t>90</t>
  </si>
  <si>
    <t>30</t>
  </si>
  <si>
    <t>5 (5,56%)</t>
  </si>
  <si>
    <t>20 (16,67%)</t>
  </si>
  <si>
    <t>215 (59,72%)</t>
  </si>
  <si>
    <t>145 (40,28%)</t>
  </si>
  <si>
    <t>Губина Анна Владимировна</t>
  </si>
  <si>
    <t>1 (1,43%)</t>
  </si>
  <si>
    <t>16 (22,86%)</t>
  </si>
  <si>
    <t>102 (48,57%)</t>
  </si>
  <si>
    <t>108 (51,43%)</t>
  </si>
  <si>
    <t>Кликушина Алена Алексеевна</t>
  </si>
  <si>
    <t>5 (16,67%)</t>
  </si>
  <si>
    <t>6 (20,00%)</t>
  </si>
  <si>
    <t>44 (48,89%)</t>
  </si>
  <si>
    <t>46 (51,11%)</t>
  </si>
  <si>
    <t>304</t>
  </si>
  <si>
    <t>Костина Светлана Александровна</t>
  </si>
  <si>
    <t>80</t>
  </si>
  <si>
    <t>2 (6,67%)</t>
  </si>
  <si>
    <t>6 (7,50%)</t>
  </si>
  <si>
    <t>166 (69,17%)</t>
  </si>
  <si>
    <t>74 (30,83%)</t>
  </si>
  <si>
    <t>Лузина Ольга Вячеславовна</t>
  </si>
  <si>
    <t>100</t>
  </si>
  <si>
    <t>12 (15,00%)</t>
  </si>
  <si>
    <t>14 (14,00%)</t>
  </si>
  <si>
    <t>186 (62,00%)</t>
  </si>
  <si>
    <t>114 (38,00%)</t>
  </si>
  <si>
    <t>Степанова Ксения Петровна</t>
  </si>
  <si>
    <t>3 (10,00%)</t>
  </si>
  <si>
    <t>10 (33,33%)</t>
  </si>
  <si>
    <t>47 (52,22%)</t>
  </si>
  <si>
    <t>43 (47,78%)</t>
  </si>
  <si>
    <t>28 (8,48%)</t>
  </si>
  <si>
    <t>72 (16,74%)</t>
  </si>
  <si>
    <t>760 (58,91%)</t>
  </si>
  <si>
    <t>530 (41,09%)</t>
  </si>
  <si>
    <t>24608</t>
  </si>
  <si>
    <t>23924</t>
  </si>
  <si>
    <t>684</t>
  </si>
  <si>
    <t>1368 (5,72%)</t>
  </si>
  <si>
    <t>4682 (19,03%)</t>
  </si>
  <si>
    <t>40546 (54,92%)</t>
  </si>
  <si>
    <t>33278 (45,08%)</t>
  </si>
  <si>
    <t>[229]Информатика (2023.06.14)</t>
  </si>
  <si>
    <t>Болод Татьяна Александровна</t>
  </si>
  <si>
    <t>52 (57,78%)</t>
  </si>
  <si>
    <t>38 (42,22%)</t>
  </si>
  <si>
    <t>7 (23,33%)</t>
  </si>
  <si>
    <t>35 (38,89%)</t>
  </si>
  <si>
    <t>55 (61,11%)</t>
  </si>
  <si>
    <t>2 (4,00%)</t>
  </si>
  <si>
    <t>12 (24,00%)</t>
  </si>
  <si>
    <t>70 (46,67%)</t>
  </si>
  <si>
    <t>80 (53,33%)</t>
  </si>
  <si>
    <t>75 (50,00%)</t>
  </si>
  <si>
    <t>1 (3,33%)</t>
  </si>
  <si>
    <t>54 (60,00%)</t>
  </si>
  <si>
    <t>36 (40,00%)</t>
  </si>
  <si>
    <t>8 (3,63%)</t>
  </si>
  <si>
    <t>43 (19,55%)</t>
  </si>
  <si>
    <t>332 (50,3%)</t>
  </si>
  <si>
    <t>328 (49,7%)</t>
  </si>
  <si>
    <t>23892</t>
  </si>
  <si>
    <t>23430</t>
  </si>
  <si>
    <t>462</t>
  </si>
  <si>
    <t>924 (3,94%)</t>
  </si>
  <si>
    <t>5046 (21,12%)</t>
  </si>
  <si>
    <t>36010 (50,24%)</t>
  </si>
  <si>
    <t>35666 (49,76%)</t>
  </si>
  <si>
    <t>[254]Информатика (2023.06.29)</t>
  </si>
  <si>
    <t>2 (2,00%)</t>
  </si>
  <si>
    <t>35 (35,00%)</t>
  </si>
  <si>
    <t>80 (26,67%)</t>
  </si>
  <si>
    <t>220 (73,33%)</t>
  </si>
  <si>
    <t>420</t>
  </si>
  <si>
    <t>1 (1,00%)</t>
  </si>
  <si>
    <t>87 (29,00%)</t>
  </si>
  <si>
    <t>213 (71,00%)</t>
  </si>
  <si>
    <t>60</t>
  </si>
  <si>
    <t>2 (3,33%)</t>
  </si>
  <si>
    <t>17 (28,33%)</t>
  </si>
  <si>
    <t>54 (30,00%)</t>
  </si>
  <si>
    <t>126 (70,00%)</t>
  </si>
  <si>
    <t>5 (1,921%)</t>
  </si>
  <si>
    <t>87 (33,46%)</t>
  </si>
  <si>
    <t>221 (28,33%)</t>
  </si>
  <si>
    <t>559 (71,67%)</t>
  </si>
  <si>
    <t>2822</t>
  </si>
  <si>
    <t>2808</t>
  </si>
  <si>
    <t>14</t>
  </si>
  <si>
    <t>28 (1,00%)</t>
  </si>
  <si>
    <t>1010 (35,79%)</t>
  </si>
  <si>
    <t>2303 (27,20%)</t>
  </si>
  <si>
    <t>6163 (72,80%)</t>
  </si>
  <si>
    <t>[202]История (2023.05.24)</t>
  </si>
  <si>
    <t>Петрова Наталья Леонидовна</t>
  </si>
  <si>
    <t>66 (94,29%)</t>
  </si>
  <si>
    <t>4 (5,71%)</t>
  </si>
  <si>
    <t>2836</t>
  </si>
  <si>
    <t>2736</t>
  </si>
  <si>
    <t>200 (7,31%)</t>
  </si>
  <si>
    <t>27 (0,95%)</t>
  </si>
  <si>
    <t>16264 (81,93%)</t>
  </si>
  <si>
    <t>3588 (18,07%)</t>
  </si>
  <si>
    <t>[256]История (2023.06.29)</t>
  </si>
  <si>
    <t>27 (77,14%)</t>
  </si>
  <si>
    <t>8 (22,86%)</t>
  </si>
  <si>
    <t>128</t>
  </si>
  <si>
    <t>126</t>
  </si>
  <si>
    <t>4 (3,17%)</t>
  </si>
  <si>
    <t>550 (61,38%)</t>
  </si>
  <si>
    <t>346 (38,62%)</t>
  </si>
  <si>
    <t>[227]Литература (2023.06.14)</t>
  </si>
  <si>
    <t>Балуева Инна Михайловна</t>
  </si>
  <si>
    <t>120 (60,00%)</t>
  </si>
  <si>
    <t>80 (40,00%)</t>
  </si>
  <si>
    <t>318</t>
  </si>
  <si>
    <t>Ведерникова Татьяна Ильинична</t>
  </si>
  <si>
    <t>60 (60,00%)</t>
  </si>
  <si>
    <t>40 (40,00%)</t>
  </si>
  <si>
    <t>Головина Марина Владимировна</t>
  </si>
  <si>
    <t>117 (58,50%)</t>
  </si>
  <si>
    <t>83 (41,50%)</t>
  </si>
  <si>
    <t>Шилкова Оксана Владимировна</t>
  </si>
  <si>
    <t>414 (59,14%)</t>
  </si>
  <si>
    <t>286 (40,86%)</t>
  </si>
  <si>
    <t>3365</t>
  </si>
  <si>
    <t>2526</t>
  </si>
  <si>
    <t>839</t>
  </si>
  <si>
    <t>1678 (66,43%)</t>
  </si>
  <si>
    <t>2 (0,06%)</t>
  </si>
  <si>
    <t>34074 (50,63%)</t>
  </si>
  <si>
    <t>33226 (49,37%)</t>
  </si>
  <si>
    <t>[226]Математика (2023.06.09)</t>
  </si>
  <si>
    <t>101</t>
  </si>
  <si>
    <t>68</t>
  </si>
  <si>
    <t>33</t>
  </si>
  <si>
    <t>1 (1,47%)</t>
  </si>
  <si>
    <t>43 (42,57%)</t>
  </si>
  <si>
    <t>145 (23,93%)</t>
  </si>
  <si>
    <t>461 (76,07%)</t>
  </si>
  <si>
    <t>353</t>
  </si>
  <si>
    <t>6</t>
  </si>
  <si>
    <t>Воренкова Екатерина Николаевна</t>
  </si>
  <si>
    <t>41 (45,56%)</t>
  </si>
  <si>
    <t>122 (22,59%)</t>
  </si>
  <si>
    <t>418 (77,41%)</t>
  </si>
  <si>
    <t>4</t>
  </si>
  <si>
    <t>Еделева Лада Николаевна</t>
  </si>
  <si>
    <t>40</t>
  </si>
  <si>
    <t>3 (3,75%)</t>
  </si>
  <si>
    <t>37 (30,83%)</t>
  </si>
  <si>
    <t>199 (27,64%)</t>
  </si>
  <si>
    <t>521 (72,36%)</t>
  </si>
  <si>
    <t>354</t>
  </si>
  <si>
    <t>59</t>
  </si>
  <si>
    <t>1 (1,69%)</t>
  </si>
  <si>
    <t>38 (64,41%)</t>
  </si>
  <si>
    <t>33 (9,32%)</t>
  </si>
  <si>
    <t>321 (90,68%)</t>
  </si>
  <si>
    <t>350</t>
  </si>
  <si>
    <t>29 (49,15%)</t>
  </si>
  <si>
    <t>45 (12,71%)</t>
  </si>
  <si>
    <t>309 (87,29%)</t>
  </si>
  <si>
    <t>Оглуздина Татьяна Анатольевна</t>
  </si>
  <si>
    <t>95</t>
  </si>
  <si>
    <t>35</t>
  </si>
  <si>
    <t>1 (1,67%)</t>
  </si>
  <si>
    <t>38 (40,00%)</t>
  </si>
  <si>
    <t>139 (24,39%)</t>
  </si>
  <si>
    <t>431 (75,61%)</t>
  </si>
  <si>
    <t>Хайруллина Нина Федоровна</t>
  </si>
  <si>
    <t>96</t>
  </si>
  <si>
    <t>36</t>
  </si>
  <si>
    <t>32 (33,33%)</t>
  </si>
  <si>
    <t>153 (26,56%)</t>
  </si>
  <si>
    <t>423 (73,44%)</t>
  </si>
  <si>
    <t>10 (2,19%)</t>
  </si>
  <si>
    <t>258 (41,61%)</t>
  </si>
  <si>
    <t>836 (22,47%)</t>
  </si>
  <si>
    <t>2884 (77,53%)</t>
  </si>
  <si>
    <t>51754</t>
  </si>
  <si>
    <t>50262</t>
  </si>
  <si>
    <t>1492</t>
  </si>
  <si>
    <t>2984 (5,94%)</t>
  </si>
  <si>
    <t>14004 (27,06%)</t>
  </si>
  <si>
    <t>88176 (28,40%)</t>
  </si>
  <si>
    <t>222348 (71,60%)</t>
  </si>
  <si>
    <t>[205]Обществознание (2023.05.30)</t>
  </si>
  <si>
    <t>Гордеева Елена Николаевна</t>
  </si>
  <si>
    <t>55</t>
  </si>
  <si>
    <t>25</t>
  </si>
  <si>
    <t>4 (16,00%)</t>
  </si>
  <si>
    <t>395 (89,77%)</t>
  </si>
  <si>
    <t>45 (10,23%)</t>
  </si>
  <si>
    <t>Истомин Владислав Александрович</t>
  </si>
  <si>
    <t>15 (60,00%)</t>
  </si>
  <si>
    <t>176 (88,00%)</t>
  </si>
  <si>
    <t>24 (12,00%)</t>
  </si>
  <si>
    <t>Кардаполова Елена Ивановна</t>
  </si>
  <si>
    <t>8 (40,00%)</t>
  </si>
  <si>
    <t>152 (95,00%)</t>
  </si>
  <si>
    <t>8 (5,00%)</t>
  </si>
  <si>
    <t>22 (55,00%)</t>
  </si>
  <si>
    <t>737 (92,13%)</t>
  </si>
  <si>
    <t>63 (7,88%)</t>
  </si>
  <si>
    <t>Шайхутдинова Ольга Анатольевна</t>
  </si>
  <si>
    <t>8 (26,67%)</t>
  </si>
  <si>
    <t>221 (92,08%)</t>
  </si>
  <si>
    <t>19 (7,92%)</t>
  </si>
  <si>
    <t>Шлейнинг Екатерина Павловна</t>
  </si>
  <si>
    <t>11 (44,00%)</t>
  </si>
  <si>
    <t>178 (89,00%)</t>
  </si>
  <si>
    <t>22 (11,00%)</t>
  </si>
  <si>
    <t>68 (41,21%)</t>
  </si>
  <si>
    <t>1859 (91,13%)</t>
  </si>
  <si>
    <t>181 (8,87%)</t>
  </si>
  <si>
    <t>35053</t>
  </si>
  <si>
    <t>30108</t>
  </si>
  <si>
    <t>4945</t>
  </si>
  <si>
    <t>9890 (32,85%)</t>
  </si>
  <si>
    <t>20 (0,06%)</t>
  </si>
  <si>
    <t>218022 (77,75%)</t>
  </si>
  <si>
    <t>62402 (22,25%)</t>
  </si>
  <si>
    <t>[231]Обществознание (2023.06.17)</t>
  </si>
  <si>
    <t>58</t>
  </si>
  <si>
    <t>38</t>
  </si>
  <si>
    <t>5 (25,00%)</t>
  </si>
  <si>
    <t>429 (92,46%)</t>
  </si>
  <si>
    <t>35 (7,54%)</t>
  </si>
  <si>
    <t>327</t>
  </si>
  <si>
    <t>7 (35,00%)</t>
  </si>
  <si>
    <t>139 (86,88%)</t>
  </si>
  <si>
    <t>21 (13,13%)</t>
  </si>
  <si>
    <t>4 (40,00%)</t>
  </si>
  <si>
    <t>78 (97,50%)</t>
  </si>
  <si>
    <t>2 (2,50%)</t>
  </si>
  <si>
    <t>16 (32,0%)</t>
  </si>
  <si>
    <t>646 (91,76%)</t>
  </si>
  <si>
    <t>58 (8,24%)</t>
  </si>
  <si>
    <t>16187</t>
  </si>
  <si>
    <t>13696</t>
  </si>
  <si>
    <t>2491</t>
  </si>
  <si>
    <t>4982 (36,38%)</t>
  </si>
  <si>
    <t>58 (0,36%)</t>
  </si>
  <si>
    <t>99263 (76,65%)</t>
  </si>
  <si>
    <t>30233 (23,35%)</t>
  </si>
  <si>
    <t>[258]Обществознание (2023.06.29)</t>
  </si>
  <si>
    <t>9 (18,00%)</t>
  </si>
  <si>
    <t>434 (77,50%)</t>
  </si>
  <si>
    <t>126 (22,50%)</t>
  </si>
  <si>
    <t>193 (80,42%)</t>
  </si>
  <si>
    <t>47 (19,58%)</t>
  </si>
  <si>
    <t>14 (28,00%)</t>
  </si>
  <si>
    <t>317 (79,25%)</t>
  </si>
  <si>
    <t>83 (20,75%)</t>
  </si>
  <si>
    <t>33 (25,38%)</t>
  </si>
  <si>
    <t>944 (78,67%)</t>
  </si>
  <si>
    <t>256 21,33%)</t>
  </si>
  <si>
    <t>2124</t>
  </si>
  <si>
    <t>1870</t>
  </si>
  <si>
    <t>254</t>
  </si>
  <si>
    <t>508 (27,17%)</t>
  </si>
  <si>
    <t>11579 (68,14%)</t>
  </si>
  <si>
    <t>5413 (31,86%)</t>
  </si>
  <si>
    <t>[225]Русский язык (2023.06.06)</t>
  </si>
  <si>
    <t>62</t>
  </si>
  <si>
    <t>792 (97,06%)</t>
  </si>
  <si>
    <t>24 (2,94%)</t>
  </si>
  <si>
    <t>345</t>
  </si>
  <si>
    <t>Бондаренко Оксана Анатольевна</t>
  </si>
  <si>
    <t>65</t>
  </si>
  <si>
    <t>15</t>
  </si>
  <si>
    <t>780 (100,00%)</t>
  </si>
  <si>
    <t>343</t>
  </si>
  <si>
    <t>720 (100,00%)</t>
  </si>
  <si>
    <t>346</t>
  </si>
  <si>
    <t>660 (100,00%)</t>
  </si>
  <si>
    <t>Дылдина Анастасия Дмитриевна</t>
  </si>
  <si>
    <t>702 (97,50%)</t>
  </si>
  <si>
    <t>18 (2,50%)</t>
  </si>
  <si>
    <t>348</t>
  </si>
  <si>
    <t>Куклина Лилия Хамитовна</t>
  </si>
  <si>
    <t>600 (100,00%)</t>
  </si>
  <si>
    <t>344</t>
  </si>
  <si>
    <t>Масанова Александра Михайловна</t>
  </si>
  <si>
    <t>347</t>
  </si>
  <si>
    <t>Постникова Татьяна Михайловна</t>
  </si>
  <si>
    <t>Чепикова Людмила Николаевна</t>
  </si>
  <si>
    <t>539 (99,81%)</t>
  </si>
  <si>
    <t>1 (0,19%)</t>
  </si>
  <si>
    <t>Чернышова Людмила Геннадьевна</t>
  </si>
  <si>
    <t>2 (3,64%)</t>
  </si>
  <si>
    <t>657 (99,55%)</t>
  </si>
  <si>
    <t>3 (0,45%)</t>
  </si>
  <si>
    <t>57</t>
  </si>
  <si>
    <t>717 (99,58%)</t>
  </si>
  <si>
    <t>3 (0,42%)</t>
  </si>
  <si>
    <t>Шлепяк Ирина Владимировна</t>
  </si>
  <si>
    <t>536 (99,26%)</t>
  </si>
  <si>
    <t>4 (0,74%)</t>
  </si>
  <si>
    <t>7 (1,11%)</t>
  </si>
  <si>
    <t>7903 (99,33%)</t>
  </si>
  <si>
    <t>53 (0,67%)</t>
  </si>
  <si>
    <t>88861</t>
  </si>
  <si>
    <t>87864</t>
  </si>
  <si>
    <t>997</t>
  </si>
  <si>
    <t>1994 (2,27%)</t>
  </si>
  <si>
    <t>35 (0,04%)</t>
  </si>
  <si>
    <t>1059840 (99,39%)</t>
  </si>
  <si>
    <t>6492 (0,61%)</t>
  </si>
  <si>
    <t>[203]Физика (2023.05.24)</t>
  </si>
  <si>
    <t>1 (5,00%)</t>
  </si>
  <si>
    <t>113 (80,71%)</t>
  </si>
  <si>
    <t>27 (19,29%)</t>
  </si>
  <si>
    <t>ИТОГО</t>
  </si>
  <si>
    <t>7448</t>
  </si>
  <si>
    <t>6894</t>
  </si>
  <si>
    <t>554</t>
  </si>
  <si>
    <t>1108 (16,07%)</t>
  </si>
  <si>
    <t>51 (0,68%)</t>
  </si>
  <si>
    <t>36358 (69,74%)</t>
  </si>
  <si>
    <t>15778 (30,26%)</t>
  </si>
  <si>
    <t>[208]Химия (2023.05.30)</t>
  </si>
  <si>
    <t>26</t>
  </si>
  <si>
    <t>88 (84,62%)</t>
  </si>
  <si>
    <t>16 (15,38%)</t>
  </si>
  <si>
    <t>Кудымова Виктория Викторовна</t>
  </si>
  <si>
    <t>29 (72,50%)</t>
  </si>
  <si>
    <t>11 (27,50%)</t>
  </si>
  <si>
    <t>113 (94,17%)</t>
  </si>
  <si>
    <t>7 (5,83%)</t>
  </si>
  <si>
    <t>4 (6,67%)</t>
  </si>
  <si>
    <t>230 (87,12%)</t>
  </si>
  <si>
    <t>34 (12,88%)</t>
  </si>
  <si>
    <t>5350</t>
  </si>
  <si>
    <t>5170</t>
  </si>
  <si>
    <t>180</t>
  </si>
  <si>
    <t>360 (6,96%)</t>
  </si>
  <si>
    <t>36 (0,67%)</t>
  </si>
  <si>
    <t>18783 (87,77%)</t>
  </si>
  <si>
    <t>2617 (12,23%)</t>
  </si>
  <si>
    <t>Экзамен: Все экзамены</t>
  </si>
  <si>
    <t>Резервные сроки основного периода</t>
  </si>
  <si>
    <t>180 (48%)</t>
  </si>
  <si>
    <t>195 (52%)</t>
  </si>
  <si>
    <t>5 (1,92%)</t>
  </si>
  <si>
    <t>944 (89,9%)</t>
  </si>
  <si>
    <t>256 (24,38%)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</si>
</sst>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%"/>
    <numFmt numFmtId="165" formatCode="_-* #,##0.00_р_._-;\-* #,##0.00_р_._-;_-* &quot;-&quot;??_р_._-;_-@_-"/>
    <numFmt numFmtId="166" formatCode="0.0"/>
    <numFmt numFmtId="167" formatCode="0.000%"/>
  </numFmts>
  <fonts count="26" x14ac:knownFonts="1"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Liberation Serif"/>
      <family val="1"/>
      <charset val="204"/>
    </font>
    <font>
      <sz val="10"/>
      <name val="Arial"/>
      <family val="2"/>
      <charset val="204"/>
    </font>
    <font>
      <sz val="11"/>
      <name val="Liberation Serif"/>
      <family val="1"/>
      <charset val="204"/>
    </font>
    <font>
      <sz val="10"/>
      <name val="Arial Cyr"/>
      <charset val="204"/>
    </font>
    <font>
      <sz val="11"/>
      <name val="Arial"/>
      <family val="1"/>
    </font>
    <font>
      <sz val="10"/>
      <color theme="1"/>
      <name val="Calibri"/>
      <family val="2"/>
      <charset val="204"/>
      <scheme val="minor"/>
    </font>
    <font>
      <sz val="11"/>
      <color rgb="FFFF0000"/>
      <name val="Liberation Serif"/>
      <family val="1"/>
      <charset val="204"/>
    </font>
    <font>
      <sz val="8"/>
      <color theme="1"/>
      <name val="Liberation Serif"/>
      <family val="1"/>
      <charset val="204"/>
    </font>
    <font>
      <sz val="10"/>
      <name val="Liberation Serif"/>
      <family val="1"/>
      <charset val="204"/>
    </font>
    <font>
      <b/>
      <sz val="10"/>
      <name val="Liberation Serif"/>
      <family val="1"/>
      <charset val="204"/>
    </font>
    <font>
      <sz val="10"/>
      <color rgb="FF00B050"/>
      <name val="Liberation Serif"/>
      <family val="1"/>
      <charset val="204"/>
    </font>
    <font>
      <sz val="10"/>
      <color theme="1"/>
      <name val="Liberation Serif"/>
      <family val="1"/>
      <charset val="204"/>
    </font>
    <font>
      <sz val="9"/>
      <color theme="1"/>
      <name val="Liberation Serif"/>
      <family val="1"/>
      <charset val="204"/>
    </font>
    <font>
      <sz val="9"/>
      <name val="Liberation Serif"/>
      <family val="1"/>
      <charset val="204"/>
    </font>
    <font>
      <sz val="12"/>
      <name val="Liberation Serif"/>
      <family val="1"/>
      <charset val="204"/>
    </font>
    <font>
      <sz val="12"/>
      <color theme="1"/>
      <name val="Liberation Serif"/>
      <family val="1"/>
      <charset val="204"/>
    </font>
    <font>
      <sz val="10"/>
      <color rgb="FFFF0000"/>
      <name val="Liberation Serif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b/>
      <sz val="9"/>
      <color indexed="8"/>
      <name val="Liberation Serif"/>
      <family val="1"/>
      <charset val="204"/>
    </font>
    <font>
      <sz val="9"/>
      <color indexed="8"/>
      <name val="Liberation Serif"/>
      <family val="1"/>
      <charset val="204"/>
    </font>
    <font>
      <b/>
      <sz val="9"/>
      <name val="Liberation Serif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1"/>
        <bgColor indexed="11"/>
      </patternFill>
    </fill>
  </fills>
  <borders count="4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4">
    <xf numFmtId="0" fontId="0" fillId="0" borderId="0"/>
    <xf numFmtId="9" fontId="9" fillId="0" borderId="0" applyFont="0" applyFill="0" applyBorder="0" applyAlignment="0" applyProtection="0"/>
    <xf numFmtId="0" fontId="3" fillId="0" borderId="0"/>
    <xf numFmtId="0" fontId="5" fillId="0" borderId="0"/>
    <xf numFmtId="0" fontId="7" fillId="0" borderId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5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22" fillId="0" borderId="0"/>
  </cellStyleXfs>
  <cellXfs count="505">
    <xf numFmtId="0" fontId="0" fillId="0" borderId="0" xfId="0"/>
    <xf numFmtId="0" fontId="6" fillId="0" borderId="0" xfId="3" applyFont="1"/>
    <xf numFmtId="0" fontId="6" fillId="0" borderId="5" xfId="4" applyFont="1" applyFill="1" applyBorder="1" applyAlignment="1">
      <alignment horizontal="center" vertical="center"/>
    </xf>
    <xf numFmtId="0" fontId="6" fillId="0" borderId="5" xfId="3" applyFont="1" applyFill="1" applyBorder="1" applyAlignment="1">
      <alignment horizontal="center" vertical="center"/>
    </xf>
    <xf numFmtId="164" fontId="4" fillId="2" borderId="3" xfId="5" applyNumberFormat="1" applyFont="1" applyFill="1" applyBorder="1" applyAlignment="1">
      <alignment horizontal="center" vertical="center"/>
    </xf>
    <xf numFmtId="164" fontId="4" fillId="0" borderId="0" xfId="5" applyNumberFormat="1" applyFont="1" applyFill="1" applyBorder="1" applyAlignment="1">
      <alignment horizontal="center" vertical="center"/>
    </xf>
    <xf numFmtId="0" fontId="6" fillId="0" borderId="0" xfId="3" applyFont="1" applyBorder="1"/>
    <xf numFmtId="10" fontId="6" fillId="0" borderId="6" xfId="5" applyNumberFormat="1" applyFont="1" applyFill="1" applyBorder="1" applyAlignment="1">
      <alignment horizontal="center" vertical="center"/>
    </xf>
    <xf numFmtId="10" fontId="4" fillId="0" borderId="0" xfId="5" applyNumberFormat="1" applyFont="1" applyFill="1" applyBorder="1" applyAlignment="1">
      <alignment horizontal="center" vertical="center"/>
    </xf>
    <xf numFmtId="9" fontId="6" fillId="0" borderId="6" xfId="5" applyNumberFormat="1" applyFont="1" applyFill="1" applyBorder="1" applyAlignment="1">
      <alignment horizontal="center" vertical="center"/>
    </xf>
    <xf numFmtId="164" fontId="4" fillId="2" borderId="6" xfId="5" applyNumberFormat="1" applyFont="1" applyFill="1" applyBorder="1" applyAlignment="1">
      <alignment horizontal="center" vertical="center"/>
    </xf>
    <xf numFmtId="1" fontId="6" fillId="0" borderId="0" xfId="3" applyNumberFormat="1" applyFont="1" applyBorder="1"/>
    <xf numFmtId="0" fontId="6" fillId="0" borderId="11" xfId="4" applyFont="1" applyFill="1" applyBorder="1" applyAlignment="1">
      <alignment horizontal="right" vertical="top" wrapText="1"/>
    </xf>
    <xf numFmtId="1" fontId="6" fillId="0" borderId="5" xfId="5" applyNumberFormat="1" applyFont="1" applyFill="1" applyBorder="1" applyAlignment="1">
      <alignment horizontal="center" vertical="center"/>
    </xf>
    <xf numFmtId="0" fontId="6" fillId="0" borderId="11" xfId="4" applyFont="1" applyFill="1" applyBorder="1" applyAlignment="1">
      <alignment horizontal="left" vertical="top" wrapText="1"/>
    </xf>
    <xf numFmtId="0" fontId="10" fillId="0" borderId="2" xfId="4" applyFont="1" applyFill="1" applyBorder="1" applyAlignment="1">
      <alignment horizontal="center" vertical="center"/>
    </xf>
    <xf numFmtId="0" fontId="4" fillId="0" borderId="0" xfId="0" applyFont="1"/>
    <xf numFmtId="1" fontId="6" fillId="2" borderId="3" xfId="4" applyNumberFormat="1" applyFont="1" applyFill="1" applyBorder="1" applyAlignment="1">
      <alignment horizontal="center" vertical="center"/>
    </xf>
    <xf numFmtId="9" fontId="4" fillId="2" borderId="3" xfId="5" applyNumberFormat="1" applyFont="1" applyFill="1" applyBorder="1" applyAlignment="1">
      <alignment horizontal="center" vertical="center"/>
    </xf>
    <xf numFmtId="0" fontId="6" fillId="2" borderId="3" xfId="3" applyFont="1" applyFill="1" applyBorder="1" applyAlignment="1">
      <alignment horizontal="center" vertical="center"/>
    </xf>
    <xf numFmtId="0" fontId="6" fillId="2" borderId="3" xfId="4" applyFont="1" applyFill="1" applyBorder="1" applyAlignment="1">
      <alignment horizontal="righ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/>
    <xf numFmtId="0" fontId="4" fillId="0" borderId="0" xfId="0" applyFont="1" applyBorder="1"/>
    <xf numFmtId="0" fontId="4" fillId="0" borderId="3" xfId="0" applyFont="1" applyBorder="1"/>
    <xf numFmtId="0" fontId="4" fillId="0" borderId="0" xfId="0" applyFont="1" applyAlignment="1">
      <alignment horizontal="left" vertical="top"/>
    </xf>
    <xf numFmtId="10" fontId="4" fillId="0" borderId="3" xfId="1" applyNumberFormat="1" applyFont="1" applyBorder="1"/>
    <xf numFmtId="9" fontId="4" fillId="0" borderId="3" xfId="1" applyNumberFormat="1" applyFont="1" applyBorder="1"/>
    <xf numFmtId="9" fontId="4" fillId="0" borderId="3" xfId="1" applyFont="1" applyBorder="1"/>
    <xf numFmtId="0" fontId="4" fillId="0" borderId="0" xfId="0" applyFont="1" applyAlignment="1">
      <alignment horizontal="left" vertical="top" wrapText="1"/>
    </xf>
    <xf numFmtId="0" fontId="4" fillId="0" borderId="3" xfId="0" applyFont="1" applyBorder="1" applyAlignment="1">
      <alignment horizontal="righ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3" xfId="0" applyFont="1" applyFill="1" applyBorder="1"/>
    <xf numFmtId="10" fontId="4" fillId="2" borderId="3" xfId="1" applyNumberFormat="1" applyFont="1" applyFill="1" applyBorder="1"/>
    <xf numFmtId="9" fontId="4" fillId="2" borderId="3" xfId="1" applyFont="1" applyFill="1" applyBorder="1"/>
    <xf numFmtId="0" fontId="4" fillId="2" borderId="3" xfId="0" applyFont="1" applyFill="1" applyBorder="1" applyAlignment="1">
      <alignment horizontal="righ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8" xfId="0" applyFont="1" applyBorder="1"/>
    <xf numFmtId="10" fontId="4" fillId="0" borderId="8" xfId="1" applyNumberFormat="1" applyFont="1" applyBorder="1"/>
    <xf numFmtId="0" fontId="6" fillId="2" borderId="15" xfId="4" applyFont="1" applyFill="1" applyBorder="1" applyAlignment="1">
      <alignment horizontal="left" vertical="top" wrapText="1"/>
    </xf>
    <xf numFmtId="1" fontId="6" fillId="2" borderId="15" xfId="4" applyNumberFormat="1" applyFont="1" applyFill="1" applyBorder="1" applyAlignment="1">
      <alignment horizontal="center" vertical="center"/>
    </xf>
    <xf numFmtId="9" fontId="4" fillId="2" borderId="15" xfId="5" applyNumberFormat="1" applyFont="1" applyFill="1" applyBorder="1" applyAlignment="1">
      <alignment horizontal="center" vertical="center"/>
    </xf>
    <xf numFmtId="164" fontId="4" fillId="2" borderId="15" xfId="5" applyNumberFormat="1" applyFont="1" applyFill="1" applyBorder="1" applyAlignment="1">
      <alignment horizontal="center" vertical="center"/>
    </xf>
    <xf numFmtId="0" fontId="6" fillId="2" borderId="15" xfId="3" applyFont="1" applyFill="1" applyBorder="1" applyAlignment="1">
      <alignment horizontal="center" vertical="center"/>
    </xf>
    <xf numFmtId="164" fontId="4" fillId="2" borderId="1" xfId="5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left" vertical="top" wrapText="1"/>
    </xf>
    <xf numFmtId="0" fontId="4" fillId="0" borderId="10" xfId="0" applyFont="1" applyBorder="1"/>
    <xf numFmtId="10" fontId="4" fillId="0" borderId="10" xfId="1" applyNumberFormat="1" applyFont="1" applyBorder="1"/>
    <xf numFmtId="9" fontId="4" fillId="0" borderId="10" xfId="1" applyFont="1" applyBorder="1"/>
    <xf numFmtId="0" fontId="4" fillId="2" borderId="15" xfId="0" applyFont="1" applyFill="1" applyBorder="1" applyAlignment="1">
      <alignment horizontal="left" vertical="top" wrapText="1"/>
    </xf>
    <xf numFmtId="0" fontId="4" fillId="2" borderId="15" xfId="0" applyFont="1" applyFill="1" applyBorder="1"/>
    <xf numFmtId="10" fontId="4" fillId="2" borderId="15" xfId="1" applyNumberFormat="1" applyFont="1" applyFill="1" applyBorder="1"/>
    <xf numFmtId="9" fontId="4" fillId="2" borderId="15" xfId="1" applyFont="1" applyFill="1" applyBorder="1"/>
    <xf numFmtId="0" fontId="4" fillId="2" borderId="1" xfId="0" applyFont="1" applyFill="1" applyBorder="1"/>
    <xf numFmtId="0" fontId="4" fillId="2" borderId="6" xfId="0" applyFont="1" applyFill="1" applyBorder="1"/>
    <xf numFmtId="0" fontId="4" fillId="0" borderId="6" xfId="0" applyFont="1" applyBorder="1"/>
    <xf numFmtId="0" fontId="4" fillId="0" borderId="17" xfId="0" applyFont="1" applyBorder="1" applyAlignment="1">
      <alignment horizontal="left" vertical="top" wrapText="1"/>
    </xf>
    <xf numFmtId="0" fontId="4" fillId="0" borderId="17" xfId="0" applyFont="1" applyBorder="1"/>
    <xf numFmtId="10" fontId="4" fillId="0" borderId="17" xfId="1" applyNumberFormat="1" applyFont="1" applyBorder="1"/>
    <xf numFmtId="9" fontId="4" fillId="0" borderId="17" xfId="1" applyFont="1" applyBorder="1"/>
    <xf numFmtId="0" fontId="4" fillId="0" borderId="9" xfId="0" applyFont="1" applyBorder="1"/>
    <xf numFmtId="0" fontId="4" fillId="0" borderId="15" xfId="0" applyFont="1" applyBorder="1" applyAlignment="1">
      <alignment horizontal="left" vertical="top" wrapText="1"/>
    </xf>
    <xf numFmtId="0" fontId="4" fillId="0" borderId="15" xfId="0" applyFont="1" applyBorder="1"/>
    <xf numFmtId="10" fontId="4" fillId="0" borderId="15" xfId="1" applyNumberFormat="1" applyFont="1" applyBorder="1"/>
    <xf numFmtId="9" fontId="4" fillId="0" borderId="15" xfId="1" applyFont="1" applyBorder="1"/>
    <xf numFmtId="0" fontId="4" fillId="0" borderId="1" xfId="0" applyFont="1" applyBorder="1"/>
    <xf numFmtId="0" fontId="4" fillId="3" borderId="15" xfId="0" applyFont="1" applyFill="1" applyBorder="1" applyAlignment="1">
      <alignment horizontal="left" vertical="top" wrapText="1"/>
    </xf>
    <xf numFmtId="0" fontId="4" fillId="3" borderId="15" xfId="0" applyFont="1" applyFill="1" applyBorder="1"/>
    <xf numFmtId="10" fontId="4" fillId="3" borderId="15" xfId="1" applyNumberFormat="1" applyFont="1" applyFill="1" applyBorder="1"/>
    <xf numFmtId="9" fontId="4" fillId="3" borderId="15" xfId="1" applyFont="1" applyFill="1" applyBorder="1"/>
    <xf numFmtId="0" fontId="4" fillId="3" borderId="1" xfId="0" applyFont="1" applyFill="1" applyBorder="1"/>
    <xf numFmtId="0" fontId="4" fillId="3" borderId="3" xfId="0" applyFont="1" applyFill="1" applyBorder="1" applyAlignment="1">
      <alignment horizontal="right" vertical="top" wrapText="1"/>
    </xf>
    <xf numFmtId="0" fontId="4" fillId="3" borderId="3" xfId="0" applyFont="1" applyFill="1" applyBorder="1"/>
    <xf numFmtId="10" fontId="4" fillId="3" borderId="3" xfId="1" applyNumberFormat="1" applyFont="1" applyFill="1" applyBorder="1"/>
    <xf numFmtId="9" fontId="4" fillId="3" borderId="3" xfId="1" applyFont="1" applyFill="1" applyBorder="1"/>
    <xf numFmtId="0" fontId="4" fillId="3" borderId="6" xfId="0" applyFont="1" applyFill="1" applyBorder="1"/>
    <xf numFmtId="0" fontId="4" fillId="3" borderId="3" xfId="0" applyFont="1" applyFill="1" applyBorder="1" applyAlignment="1">
      <alignment horizontal="left" vertical="top" wrapText="1"/>
    </xf>
    <xf numFmtId="0" fontId="4" fillId="3" borderId="17" xfId="0" applyFont="1" applyFill="1" applyBorder="1" applyAlignment="1">
      <alignment horizontal="left" vertical="top" wrapText="1"/>
    </xf>
    <xf numFmtId="0" fontId="4" fillId="3" borderId="17" xfId="0" applyFont="1" applyFill="1" applyBorder="1"/>
    <xf numFmtId="10" fontId="4" fillId="3" borderId="17" xfId="1" applyNumberFormat="1" applyFont="1" applyFill="1" applyBorder="1"/>
    <xf numFmtId="9" fontId="4" fillId="3" borderId="17" xfId="1" applyFont="1" applyFill="1" applyBorder="1"/>
    <xf numFmtId="0" fontId="4" fillId="3" borderId="9" xfId="0" applyFont="1" applyFill="1" applyBorder="1"/>
    <xf numFmtId="1" fontId="6" fillId="0" borderId="5" xfId="4" applyNumberFormat="1" applyFont="1" applyFill="1" applyBorder="1" applyAlignment="1">
      <alignment horizontal="center" vertical="center"/>
    </xf>
    <xf numFmtId="10" fontId="10" fillId="0" borderId="6" xfId="5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top" wrapText="1"/>
    </xf>
    <xf numFmtId="0" fontId="4" fillId="0" borderId="3" xfId="0" applyFont="1" applyFill="1" applyBorder="1"/>
    <xf numFmtId="10" fontId="4" fillId="0" borderId="3" xfId="1" applyNumberFormat="1" applyFont="1" applyFill="1" applyBorder="1"/>
    <xf numFmtId="9" fontId="4" fillId="0" borderId="3" xfId="1" applyFont="1" applyFill="1" applyBorder="1"/>
    <xf numFmtId="0" fontId="4" fillId="0" borderId="6" xfId="0" applyFont="1" applyFill="1" applyBorder="1"/>
    <xf numFmtId="0" fontId="4" fillId="0" borderId="17" xfId="0" applyFont="1" applyFill="1" applyBorder="1" applyAlignment="1">
      <alignment horizontal="left" vertical="top" wrapText="1"/>
    </xf>
    <xf numFmtId="0" fontId="4" fillId="0" borderId="17" xfId="0" applyFont="1" applyFill="1" applyBorder="1"/>
    <xf numFmtId="10" fontId="4" fillId="0" borderId="17" xfId="1" applyNumberFormat="1" applyFont="1" applyFill="1" applyBorder="1"/>
    <xf numFmtId="9" fontId="4" fillId="0" borderId="17" xfId="1" applyFont="1" applyFill="1" applyBorder="1"/>
    <xf numFmtId="0" fontId="4" fillId="0" borderId="9" xfId="0" applyFont="1" applyFill="1" applyBorder="1"/>
    <xf numFmtId="9" fontId="4" fillId="0" borderId="8" xfId="1" applyFont="1" applyBorder="1"/>
    <xf numFmtId="9" fontId="4" fillId="0" borderId="17" xfId="1" applyNumberFormat="1" applyFont="1" applyBorder="1"/>
    <xf numFmtId="9" fontId="4" fillId="3" borderId="3" xfId="1" applyNumberFormat="1" applyFont="1" applyFill="1" applyBorder="1"/>
    <xf numFmtId="9" fontId="4" fillId="0" borderId="15" xfId="1" applyNumberFormat="1" applyFont="1" applyBorder="1"/>
    <xf numFmtId="9" fontId="4" fillId="0" borderId="10" xfId="1" applyNumberFormat="1" applyFont="1" applyBorder="1"/>
    <xf numFmtId="9" fontId="4" fillId="2" borderId="15" xfId="1" applyNumberFormat="1" applyFont="1" applyFill="1" applyBorder="1"/>
    <xf numFmtId="9" fontId="4" fillId="2" borderId="3" xfId="1" applyNumberFormat="1" applyFont="1" applyFill="1" applyBorder="1"/>
    <xf numFmtId="9" fontId="4" fillId="0" borderId="3" xfId="1" applyNumberFormat="1" applyFont="1" applyFill="1" applyBorder="1"/>
    <xf numFmtId="0" fontId="4" fillId="0" borderId="0" xfId="0" applyFont="1" applyBorder="1" applyAlignment="1">
      <alignment horizontal="left" vertical="top" wrapText="1"/>
    </xf>
    <xf numFmtId="0" fontId="4" fillId="0" borderId="3" xfId="0" applyFont="1" applyBorder="1" applyAlignment="1">
      <alignment wrapText="1"/>
    </xf>
    <xf numFmtId="0" fontId="4" fillId="0" borderId="1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 textRotation="90"/>
    </xf>
    <xf numFmtId="0" fontId="4" fillId="0" borderId="16" xfId="0" applyFont="1" applyBorder="1" applyAlignment="1">
      <alignment horizontal="center" vertical="center" textRotation="90"/>
    </xf>
    <xf numFmtId="0" fontId="4" fillId="3" borderId="12" xfId="0" applyFont="1" applyFill="1" applyBorder="1" applyAlignment="1">
      <alignment horizontal="center" vertical="center" textRotation="90"/>
    </xf>
    <xf numFmtId="0" fontId="4" fillId="3" borderId="7" xfId="0" applyFont="1" applyFill="1" applyBorder="1" applyAlignment="1">
      <alignment horizontal="center" vertical="center" textRotation="90"/>
    </xf>
    <xf numFmtId="0" fontId="4" fillId="3" borderId="13" xfId="0" applyFont="1" applyFill="1" applyBorder="1" applyAlignment="1">
      <alignment horizontal="center" vertical="center" textRotation="90"/>
    </xf>
    <xf numFmtId="0" fontId="4" fillId="0" borderId="12" xfId="0" applyFont="1" applyBorder="1" applyAlignment="1">
      <alignment horizontal="center" vertical="center" textRotation="90"/>
    </xf>
    <xf numFmtId="0" fontId="4" fillId="0" borderId="7" xfId="0" applyFont="1" applyBorder="1" applyAlignment="1">
      <alignment horizontal="center" vertical="center" textRotation="90"/>
    </xf>
    <xf numFmtId="0" fontId="4" fillId="0" borderId="13" xfId="0" applyFont="1" applyBorder="1" applyAlignment="1">
      <alignment horizontal="center" vertical="center" textRotation="90"/>
    </xf>
    <xf numFmtId="0" fontId="4" fillId="0" borderId="12" xfId="0" applyFont="1" applyBorder="1" applyAlignment="1">
      <alignment vertical="center" textRotation="90"/>
    </xf>
    <xf numFmtId="0" fontId="4" fillId="0" borderId="7" xfId="0" applyFont="1" applyBorder="1" applyAlignment="1">
      <alignment vertical="center" textRotation="90"/>
    </xf>
    <xf numFmtId="0" fontId="4" fillId="0" borderId="13" xfId="0" applyFont="1" applyBorder="1" applyAlignment="1">
      <alignment vertical="center" textRotation="90"/>
    </xf>
    <xf numFmtId="0" fontId="4" fillId="0" borderId="8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wrapText="1"/>
    </xf>
    <xf numFmtId="0" fontId="11" fillId="0" borderId="10" xfId="0" applyFont="1" applyBorder="1" applyAlignment="1">
      <alignment horizontal="center" wrapText="1"/>
    </xf>
    <xf numFmtId="0" fontId="12" fillId="0" borderId="0" xfId="4" applyFont="1"/>
    <xf numFmtId="0" fontId="12" fillId="0" borderId="0" xfId="0" applyFont="1"/>
    <xf numFmtId="0" fontId="12" fillId="0" borderId="18" xfId="4" applyFont="1" applyBorder="1" applyAlignment="1">
      <alignment horizontal="left" vertical="top" wrapText="1"/>
    </xf>
    <xf numFmtId="0" fontId="12" fillId="0" borderId="19" xfId="4" applyFont="1" applyBorder="1" applyAlignment="1">
      <alignment horizontal="center"/>
    </xf>
    <xf numFmtId="0" fontId="12" fillId="0" borderId="20" xfId="4" applyFont="1" applyBorder="1" applyAlignment="1">
      <alignment horizontal="center"/>
    </xf>
    <xf numFmtId="0" fontId="12" fillId="0" borderId="21" xfId="4" applyFont="1" applyBorder="1" applyAlignment="1">
      <alignment horizontal="center"/>
    </xf>
    <xf numFmtId="0" fontId="12" fillId="0" borderId="1" xfId="4" applyFont="1" applyBorder="1" applyAlignment="1">
      <alignment horizontal="center"/>
    </xf>
    <xf numFmtId="0" fontId="12" fillId="0" borderId="22" xfId="4" applyFont="1" applyBorder="1" applyAlignment="1">
      <alignment horizontal="center"/>
    </xf>
    <xf numFmtId="0" fontId="12" fillId="0" borderId="23" xfId="4" applyFont="1" applyBorder="1" applyAlignment="1">
      <alignment horizontal="left" vertical="top"/>
    </xf>
    <xf numFmtId="0" fontId="12" fillId="0" borderId="2" xfId="4" applyFont="1" applyBorder="1"/>
    <xf numFmtId="0" fontId="12" fillId="0" borderId="6" xfId="0" applyFont="1" applyBorder="1"/>
    <xf numFmtId="0" fontId="12" fillId="0" borderId="5" xfId="4" applyFont="1" applyBorder="1" applyAlignment="1">
      <alignment horizontal="center"/>
    </xf>
    <xf numFmtId="0" fontId="12" fillId="0" borderId="6" xfId="4" applyFont="1" applyBorder="1" applyAlignment="1">
      <alignment horizontal="center"/>
    </xf>
    <xf numFmtId="0" fontId="12" fillId="4" borderId="23" xfId="4" applyFont="1" applyFill="1" applyBorder="1" applyAlignment="1">
      <alignment horizontal="left" vertical="top" wrapText="1"/>
    </xf>
    <xf numFmtId="0" fontId="13" fillId="4" borderId="2" xfId="4" applyFont="1" applyFill="1" applyBorder="1" applyAlignment="1">
      <alignment horizontal="center" vertical="center"/>
    </xf>
    <xf numFmtId="9" fontId="13" fillId="4" borderId="6" xfId="1" applyFont="1" applyFill="1" applyBorder="1" applyAlignment="1">
      <alignment horizontal="center" vertical="center"/>
    </xf>
    <xf numFmtId="0" fontId="12" fillId="4" borderId="5" xfId="4" applyFont="1" applyFill="1" applyBorder="1" applyAlignment="1">
      <alignment horizontal="center" vertical="center"/>
    </xf>
    <xf numFmtId="0" fontId="12" fillId="4" borderId="6" xfId="4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0" borderId="23" xfId="4" applyFont="1" applyBorder="1" applyAlignment="1">
      <alignment horizontal="left" vertical="top" wrapText="1"/>
    </xf>
    <xf numFmtId="1" fontId="13" fillId="0" borderId="2" xfId="4" applyNumberFormat="1" applyFont="1" applyBorder="1" applyAlignment="1">
      <alignment horizontal="center" vertical="center"/>
    </xf>
    <xf numFmtId="9" fontId="13" fillId="0" borderId="6" xfId="1" applyNumberFormat="1" applyFont="1" applyBorder="1" applyAlignment="1">
      <alignment horizontal="center" vertical="center"/>
    </xf>
    <xf numFmtId="0" fontId="12" fillId="0" borderId="5" xfId="4" applyFont="1" applyBorder="1" applyAlignment="1">
      <alignment horizontal="center" vertical="center"/>
    </xf>
    <xf numFmtId="9" fontId="12" fillId="0" borderId="6" xfId="1" applyNumberFormat="1" applyFont="1" applyBorder="1" applyAlignment="1">
      <alignment horizontal="center" vertical="center"/>
    </xf>
    <xf numFmtId="164" fontId="12" fillId="0" borderId="6" xfId="1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10" fontId="13" fillId="0" borderId="6" xfId="1" applyNumberFormat="1" applyFont="1" applyBorder="1" applyAlignment="1">
      <alignment horizontal="center" vertical="center"/>
    </xf>
    <xf numFmtId="10" fontId="12" fillId="0" borderId="6" xfId="1" applyNumberFormat="1" applyFont="1" applyBorder="1" applyAlignment="1">
      <alignment horizontal="center" vertical="center"/>
    </xf>
    <xf numFmtId="0" fontId="12" fillId="0" borderId="23" xfId="4" applyFont="1" applyBorder="1" applyAlignment="1">
      <alignment horizontal="right" vertical="top" wrapText="1"/>
    </xf>
    <xf numFmtId="1" fontId="12" fillId="0" borderId="5" xfId="1" applyNumberFormat="1" applyFont="1" applyBorder="1" applyAlignment="1">
      <alignment horizontal="center" vertical="center"/>
    </xf>
    <xf numFmtId="1" fontId="12" fillId="0" borderId="5" xfId="4" applyNumberFormat="1" applyFont="1" applyBorder="1" applyAlignment="1">
      <alignment horizontal="center" vertical="center"/>
    </xf>
    <xf numFmtId="0" fontId="13" fillId="4" borderId="23" xfId="4" applyFont="1" applyFill="1" applyBorder="1" applyAlignment="1">
      <alignment horizontal="left" vertical="top" wrapText="1"/>
    </xf>
    <xf numFmtId="1" fontId="13" fillId="4" borderId="2" xfId="4" applyNumberFormat="1" applyFont="1" applyFill="1" applyBorder="1" applyAlignment="1">
      <alignment horizontal="center" vertical="center"/>
    </xf>
    <xf numFmtId="10" fontId="13" fillId="4" borderId="6" xfId="1" applyNumberFormat="1" applyFont="1" applyFill="1" applyBorder="1" applyAlignment="1">
      <alignment horizontal="center" vertical="center"/>
    </xf>
    <xf numFmtId="0" fontId="13" fillId="4" borderId="5" xfId="4" applyFont="1" applyFill="1" applyBorder="1" applyAlignment="1">
      <alignment horizontal="center" vertical="center"/>
    </xf>
    <xf numFmtId="9" fontId="13" fillId="4" borderId="6" xfId="1" applyNumberFormat="1" applyFont="1" applyFill="1" applyBorder="1" applyAlignment="1">
      <alignment horizontal="center" vertical="center"/>
    </xf>
    <xf numFmtId="0" fontId="13" fillId="4" borderId="5" xfId="10" applyNumberFormat="1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2" fillId="0" borderId="0" xfId="0" applyFont="1" applyFill="1"/>
    <xf numFmtId="0" fontId="13" fillId="5" borderId="23" xfId="4" applyFont="1" applyFill="1" applyBorder="1" applyAlignment="1">
      <alignment horizontal="left" vertical="top" wrapText="1"/>
    </xf>
    <xf numFmtId="1" fontId="13" fillId="5" borderId="2" xfId="4" applyNumberFormat="1" applyFont="1" applyFill="1" applyBorder="1" applyAlignment="1">
      <alignment horizontal="center" vertical="center"/>
    </xf>
    <xf numFmtId="10" fontId="13" fillId="5" borderId="6" xfId="1" applyNumberFormat="1" applyFont="1" applyFill="1" applyBorder="1" applyAlignment="1">
      <alignment horizontal="center" vertical="center"/>
    </xf>
    <xf numFmtId="0" fontId="13" fillId="5" borderId="5" xfId="4" applyFont="1" applyFill="1" applyBorder="1" applyAlignment="1">
      <alignment horizontal="center" vertical="center"/>
    </xf>
    <xf numFmtId="9" fontId="13" fillId="5" borderId="6" xfId="1" applyNumberFormat="1" applyFont="1" applyFill="1" applyBorder="1" applyAlignment="1">
      <alignment horizontal="center" vertical="center"/>
    </xf>
    <xf numFmtId="0" fontId="13" fillId="5" borderId="5" xfId="10" applyNumberFormat="1" applyFont="1" applyFill="1" applyBorder="1" applyAlignment="1">
      <alignment horizontal="center" vertical="center"/>
    </xf>
    <xf numFmtId="164" fontId="13" fillId="5" borderId="6" xfId="1" applyNumberFormat="1" applyFont="1" applyFill="1" applyBorder="1" applyAlignment="1">
      <alignment horizontal="center" vertical="center"/>
    </xf>
    <xf numFmtId="0" fontId="13" fillId="5" borderId="23" xfId="4" applyFont="1" applyFill="1" applyBorder="1" applyAlignment="1">
      <alignment horizontal="right" vertical="top" wrapText="1"/>
    </xf>
    <xf numFmtId="9" fontId="12" fillId="4" borderId="6" xfId="1" applyNumberFormat="1" applyFont="1" applyFill="1" applyBorder="1" applyAlignment="1">
      <alignment horizontal="center" vertical="center"/>
    </xf>
    <xf numFmtId="164" fontId="12" fillId="4" borderId="6" xfId="1" applyNumberFormat="1" applyFont="1" applyFill="1" applyBorder="1" applyAlignment="1">
      <alignment horizontal="center" vertical="center"/>
    </xf>
    <xf numFmtId="10" fontId="12" fillId="4" borderId="6" xfId="1" applyNumberFormat="1" applyFont="1" applyFill="1" applyBorder="1" applyAlignment="1">
      <alignment horizontal="center" vertical="center"/>
    </xf>
    <xf numFmtId="0" fontId="12" fillId="4" borderId="23" xfId="4" applyFont="1" applyFill="1" applyBorder="1" applyAlignment="1">
      <alignment horizontal="right" vertical="top" wrapText="1"/>
    </xf>
    <xf numFmtId="0" fontId="13" fillId="0" borderId="23" xfId="4" applyFont="1" applyFill="1" applyBorder="1" applyAlignment="1">
      <alignment horizontal="left" vertical="top" wrapText="1"/>
    </xf>
    <xf numFmtId="10" fontId="13" fillId="0" borderId="6" xfId="1" applyNumberFormat="1" applyFont="1" applyFill="1" applyBorder="1" applyAlignment="1">
      <alignment horizontal="center" vertical="center"/>
    </xf>
    <xf numFmtId="0" fontId="12" fillId="0" borderId="5" xfId="4" applyFont="1" applyFill="1" applyBorder="1" applyAlignment="1">
      <alignment horizontal="center" vertical="center"/>
    </xf>
    <xf numFmtId="10" fontId="12" fillId="0" borderId="6" xfId="1" applyNumberFormat="1" applyFont="1" applyFill="1" applyBorder="1" applyAlignment="1">
      <alignment horizontal="center" vertical="center"/>
    </xf>
    <xf numFmtId="0" fontId="12" fillId="0" borderId="23" xfId="4" applyFont="1" applyFill="1" applyBorder="1" applyAlignment="1">
      <alignment horizontal="right" vertical="top" wrapText="1"/>
    </xf>
    <xf numFmtId="9" fontId="12" fillId="0" borderId="6" xfId="1" applyNumberFormat="1" applyFont="1" applyFill="1" applyBorder="1" applyAlignment="1">
      <alignment horizontal="center" vertical="center"/>
    </xf>
    <xf numFmtId="1" fontId="13" fillId="0" borderId="2" xfId="4" applyNumberFormat="1" applyFont="1" applyFill="1" applyBorder="1" applyAlignment="1">
      <alignment horizontal="center" vertical="center"/>
    </xf>
    <xf numFmtId="0" fontId="12" fillId="0" borderId="24" xfId="4" applyFont="1" applyFill="1" applyBorder="1" applyAlignment="1">
      <alignment horizontal="center" vertical="center"/>
    </xf>
    <xf numFmtId="0" fontId="12" fillId="0" borderId="23" xfId="4" applyFont="1" applyFill="1" applyBorder="1" applyAlignment="1">
      <alignment horizontal="left" vertical="top" wrapText="1"/>
    </xf>
    <xf numFmtId="0" fontId="12" fillId="4" borderId="24" xfId="4" applyFont="1" applyFill="1" applyBorder="1" applyAlignment="1">
      <alignment horizontal="center" vertical="center"/>
    </xf>
    <xf numFmtId="1" fontId="12" fillId="0" borderId="23" xfId="1" applyNumberFormat="1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right" vertical="top" wrapText="1"/>
    </xf>
    <xf numFmtId="0" fontId="12" fillId="0" borderId="25" xfId="0" applyFont="1" applyFill="1" applyBorder="1" applyAlignment="1">
      <alignment horizontal="right" vertical="top" wrapText="1"/>
    </xf>
    <xf numFmtId="9" fontId="13" fillId="0" borderId="6" xfId="1" applyNumberFormat="1" applyFont="1" applyFill="1" applyBorder="1" applyAlignment="1">
      <alignment horizontal="center" vertical="center"/>
    </xf>
    <xf numFmtId="9" fontId="12" fillId="0" borderId="5" xfId="4" applyNumberFormat="1" applyFont="1" applyFill="1" applyBorder="1" applyAlignment="1">
      <alignment horizontal="center" vertical="center"/>
    </xf>
    <xf numFmtId="0" fontId="12" fillId="4" borderId="23" xfId="0" applyFont="1" applyFill="1" applyBorder="1" applyAlignment="1">
      <alignment horizontal="right" vertical="top" wrapText="1"/>
    </xf>
    <xf numFmtId="0" fontId="12" fillId="4" borderId="25" xfId="0" applyFont="1" applyFill="1" applyBorder="1" applyAlignment="1">
      <alignment horizontal="right" vertical="top" wrapText="1"/>
    </xf>
    <xf numFmtId="0" fontId="12" fillId="0" borderId="26" xfId="0" applyFont="1" applyFill="1" applyBorder="1"/>
    <xf numFmtId="164" fontId="12" fillId="0" borderId="6" xfId="1" applyNumberFormat="1" applyFont="1" applyFill="1" applyBorder="1" applyAlignment="1">
      <alignment horizontal="center" vertical="center"/>
    </xf>
    <xf numFmtId="0" fontId="12" fillId="0" borderId="27" xfId="4" applyFont="1" applyFill="1" applyBorder="1" applyAlignment="1">
      <alignment horizontal="center" vertical="center"/>
    </xf>
    <xf numFmtId="0" fontId="12" fillId="0" borderId="28" xfId="4" applyFont="1" applyFill="1" applyBorder="1" applyAlignment="1">
      <alignment horizontal="right" vertical="top" wrapText="1"/>
    </xf>
    <xf numFmtId="0" fontId="12" fillId="0" borderId="29" xfId="4" applyFont="1" applyFill="1" applyBorder="1" applyAlignment="1">
      <alignment horizontal="center" vertical="center"/>
    </xf>
    <xf numFmtId="9" fontId="12" fillId="0" borderId="9" xfId="1" applyNumberFormat="1" applyFont="1" applyFill="1" applyBorder="1" applyAlignment="1">
      <alignment horizontal="center" vertical="center"/>
    </xf>
    <xf numFmtId="10" fontId="12" fillId="0" borderId="9" xfId="1" applyNumberFormat="1" applyFont="1" applyFill="1" applyBorder="1" applyAlignment="1">
      <alignment horizontal="center" vertical="center"/>
    </xf>
    <xf numFmtId="0" fontId="12" fillId="0" borderId="0" xfId="4" applyFont="1" applyAlignment="1">
      <alignment horizontal="left" vertical="top"/>
    </xf>
    <xf numFmtId="0" fontId="12" fillId="0" borderId="0" xfId="4" applyFont="1" applyAlignment="1">
      <alignment vertical="center"/>
    </xf>
    <xf numFmtId="0" fontId="12" fillId="0" borderId="0" xfId="4" applyFont="1" applyBorder="1" applyAlignment="1">
      <alignment horizontal="left" vertical="center" wrapText="1"/>
    </xf>
    <xf numFmtId="1" fontId="12" fillId="0" borderId="0" xfId="4" applyNumberFormat="1" applyFont="1" applyAlignment="1">
      <alignment horizontal="center"/>
    </xf>
    <xf numFmtId="0" fontId="12" fillId="0" borderId="30" xfId="4" applyFont="1" applyBorder="1" applyAlignment="1">
      <alignment horizontal="left" vertical="center" wrapText="1"/>
    </xf>
    <xf numFmtId="0" fontId="12" fillId="0" borderId="0" xfId="4" applyFont="1" applyAlignment="1">
      <alignment horizontal="center"/>
    </xf>
    <xf numFmtId="0" fontId="12" fillId="0" borderId="4" xfId="4" applyFont="1" applyBorder="1"/>
    <xf numFmtId="0" fontId="12" fillId="0" borderId="3" xfId="0" applyFont="1" applyBorder="1"/>
    <xf numFmtId="0" fontId="12" fillId="0" borderId="3" xfId="4" applyFont="1" applyBorder="1"/>
    <xf numFmtId="0" fontId="12" fillId="0" borderId="0" xfId="4" applyFont="1" applyBorder="1"/>
    <xf numFmtId="0" fontId="12" fillId="0" borderId="3" xfId="4" applyFont="1" applyBorder="1" applyAlignment="1">
      <alignment horizontal="center" vertical="top"/>
    </xf>
    <xf numFmtId="0" fontId="12" fillId="0" borderId="3" xfId="4" applyFont="1" applyBorder="1" applyAlignment="1">
      <alignment horizontal="center" vertical="center"/>
    </xf>
    <xf numFmtId="0" fontId="12" fillId="0" borderId="4" xfId="4" applyFont="1" applyBorder="1" applyAlignment="1">
      <alignment horizontal="left" vertical="top"/>
    </xf>
    <xf numFmtId="0" fontId="12" fillId="0" borderId="3" xfId="0" applyFont="1" applyBorder="1" applyAlignment="1">
      <alignment horizontal="center"/>
    </xf>
    <xf numFmtId="0" fontId="12" fillId="0" borderId="3" xfId="4" applyFont="1" applyBorder="1" applyAlignment="1">
      <alignment horizontal="center"/>
    </xf>
    <xf numFmtId="0" fontId="12" fillId="0" borderId="3" xfId="0" applyFont="1" applyBorder="1" applyAlignment="1">
      <alignment horizontal="center" vertical="top"/>
    </xf>
    <xf numFmtId="0" fontId="12" fillId="0" borderId="0" xfId="4" applyFont="1" applyBorder="1" applyAlignment="1">
      <alignment horizontal="center"/>
    </xf>
    <xf numFmtId="0" fontId="12" fillId="0" borderId="0" xfId="4" applyFont="1" applyFill="1" applyBorder="1" applyAlignment="1">
      <alignment horizontal="left" vertical="top"/>
    </xf>
    <xf numFmtId="2" fontId="12" fillId="0" borderId="0" xfId="0" applyNumberFormat="1" applyFont="1"/>
    <xf numFmtId="0" fontId="12" fillId="0" borderId="4" xfId="4" applyFont="1" applyFill="1" applyBorder="1" applyAlignment="1">
      <alignment horizontal="left" vertical="top"/>
    </xf>
    <xf numFmtId="10" fontId="12" fillId="0" borderId="3" xfId="11" applyNumberFormat="1" applyFont="1" applyFill="1" applyBorder="1" applyAlignment="1">
      <alignment horizontal="center"/>
    </xf>
    <xf numFmtId="9" fontId="12" fillId="0" borderId="3" xfId="11" applyNumberFormat="1" applyFont="1" applyFill="1" applyBorder="1" applyAlignment="1">
      <alignment horizontal="center" vertical="top"/>
    </xf>
    <xf numFmtId="9" fontId="12" fillId="0" borderId="0" xfId="11" applyNumberFormat="1" applyFont="1" applyFill="1" applyBorder="1" applyAlignment="1">
      <alignment horizontal="center"/>
    </xf>
    <xf numFmtId="166" fontId="12" fillId="0" borderId="0" xfId="0" applyNumberFormat="1" applyFont="1"/>
    <xf numFmtId="0" fontId="12" fillId="0" borderId="3" xfId="4" applyFont="1" applyFill="1" applyBorder="1" applyAlignment="1">
      <alignment horizontal="center"/>
    </xf>
    <xf numFmtId="0" fontId="12" fillId="0" borderId="3" xfId="4" applyFont="1" applyFill="1" applyBorder="1" applyAlignment="1">
      <alignment horizontal="center" vertical="top"/>
    </xf>
    <xf numFmtId="1" fontId="12" fillId="0" borderId="0" xfId="0" applyNumberFormat="1" applyFont="1"/>
    <xf numFmtId="0" fontId="12" fillId="0" borderId="4" xfId="4" applyFont="1" applyFill="1" applyBorder="1" applyAlignment="1">
      <alignment horizontal="left" vertical="top" wrapText="1"/>
    </xf>
    <xf numFmtId="0" fontId="12" fillId="0" borderId="3" xfId="4" applyFont="1" applyFill="1" applyBorder="1" applyAlignment="1">
      <alignment horizontal="center" vertical="top" wrapText="1"/>
    </xf>
    <xf numFmtId="2" fontId="12" fillId="0" borderId="3" xfId="4" applyNumberFormat="1" applyFont="1" applyBorder="1" applyAlignment="1">
      <alignment horizontal="center" vertical="top"/>
    </xf>
    <xf numFmtId="0" fontId="12" fillId="0" borderId="3" xfId="4" applyFont="1" applyFill="1" applyBorder="1" applyAlignment="1">
      <alignment horizontal="left" vertical="top" wrapText="1"/>
    </xf>
    <xf numFmtId="0" fontId="12" fillId="0" borderId="0" xfId="0" applyFont="1" applyBorder="1" applyAlignment="1">
      <alignment horizontal="center"/>
    </xf>
    <xf numFmtId="0" fontId="12" fillId="0" borderId="3" xfId="4" applyFont="1" applyFill="1" applyBorder="1" applyAlignment="1">
      <alignment horizontal="right" vertical="top" wrapText="1"/>
    </xf>
    <xf numFmtId="10" fontId="12" fillId="0" borderId="3" xfId="1" applyNumberFormat="1" applyFont="1" applyBorder="1" applyAlignment="1">
      <alignment horizontal="center" vertical="top"/>
    </xf>
    <xf numFmtId="9" fontId="12" fillId="0" borderId="3" xfId="1" applyFont="1" applyBorder="1" applyAlignment="1">
      <alignment horizontal="center" vertical="top"/>
    </xf>
    <xf numFmtId="9" fontId="12" fillId="0" borderId="0" xfId="1" applyFont="1" applyBorder="1" applyAlignment="1">
      <alignment horizontal="center"/>
    </xf>
    <xf numFmtId="0" fontId="12" fillId="0" borderId="0" xfId="0" applyFont="1" applyBorder="1" applyAlignment="1"/>
    <xf numFmtId="2" fontId="12" fillId="0" borderId="0" xfId="0" applyNumberFormat="1" applyFont="1" applyBorder="1" applyAlignment="1"/>
    <xf numFmtId="2" fontId="12" fillId="0" borderId="0" xfId="0" applyNumberFormat="1" applyFont="1" applyBorder="1" applyAlignment="1">
      <alignment horizontal="center"/>
    </xf>
    <xf numFmtId="2" fontId="12" fillId="0" borderId="0" xfId="0" applyNumberFormat="1" applyFont="1" applyBorder="1" applyAlignment="1">
      <alignment horizontal="left"/>
    </xf>
    <xf numFmtId="0" fontId="12" fillId="0" borderId="0" xfId="0" applyFont="1" applyAlignment="1">
      <alignment wrapText="1"/>
    </xf>
    <xf numFmtId="0" fontId="12" fillId="0" borderId="0" xfId="0" applyFont="1" applyBorder="1" applyAlignment="1">
      <alignment horizontal="left"/>
    </xf>
    <xf numFmtId="1" fontId="12" fillId="0" borderId="0" xfId="0" applyNumberFormat="1" applyFont="1" applyBorder="1" applyAlignment="1">
      <alignment horizontal="center"/>
    </xf>
    <xf numFmtId="1" fontId="12" fillId="0" borderId="0" xfId="0" applyNumberFormat="1" applyFont="1" applyBorder="1" applyAlignment="1">
      <alignment horizontal="left"/>
    </xf>
    <xf numFmtId="9" fontId="12" fillId="0" borderId="3" xfId="1" applyNumberFormat="1" applyFont="1" applyBorder="1" applyAlignment="1">
      <alignment horizontal="center" vertical="top"/>
    </xf>
    <xf numFmtId="9" fontId="12" fillId="0" borderId="0" xfId="0" applyNumberFormat="1" applyFont="1" applyBorder="1" applyAlignment="1">
      <alignment horizontal="center"/>
    </xf>
    <xf numFmtId="9" fontId="12" fillId="0" borderId="0" xfId="0" applyNumberFormat="1" applyFont="1" applyBorder="1" applyAlignment="1">
      <alignment horizontal="left"/>
    </xf>
    <xf numFmtId="9" fontId="12" fillId="0" borderId="0" xfId="0" applyNumberFormat="1" applyFont="1"/>
    <xf numFmtId="0" fontId="12" fillId="0" borderId="3" xfId="0" applyFont="1" applyBorder="1" applyAlignment="1">
      <alignment horizontal="left" vertical="top" wrapText="1"/>
    </xf>
    <xf numFmtId="10" fontId="14" fillId="0" borderId="3" xfId="0" applyNumberFormat="1" applyFont="1" applyBorder="1" applyAlignment="1">
      <alignment horizontal="center"/>
    </xf>
    <xf numFmtId="10" fontId="12" fillId="0" borderId="0" xfId="1" applyNumberFormat="1" applyFont="1" applyBorder="1" applyAlignment="1">
      <alignment horizontal="center"/>
    </xf>
    <xf numFmtId="10" fontId="12" fillId="0" borderId="0" xfId="0" applyNumberFormat="1" applyFont="1"/>
    <xf numFmtId="0" fontId="12" fillId="0" borderId="31" xfId="0" applyFont="1" applyBorder="1" applyAlignment="1">
      <alignment horizontal="left" vertical="top" wrapText="1"/>
    </xf>
    <xf numFmtId="0" fontId="12" fillId="0" borderId="0" xfId="4" applyFont="1" applyAlignment="1">
      <alignment horizontal="left" vertical="top" wrapText="1"/>
    </xf>
    <xf numFmtId="0" fontId="12" fillId="0" borderId="0" xfId="3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0" fontId="12" fillId="0" borderId="0" xfId="4" applyFont="1" applyAlignment="1">
      <alignment vertical="top" wrapText="1"/>
    </xf>
    <xf numFmtId="0" fontId="12" fillId="0" borderId="0" xfId="4" applyFont="1" applyBorder="1" applyAlignment="1">
      <alignment horizontal="left" vertical="top"/>
    </xf>
    <xf numFmtId="0" fontId="12" fillId="0" borderId="0" xfId="4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2" fillId="0" borderId="0" xfId="4" applyFont="1" applyBorder="1" applyAlignment="1">
      <alignment wrapText="1"/>
    </xf>
    <xf numFmtId="0" fontId="12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6" fillId="0" borderId="0" xfId="0" applyFont="1" applyAlignment="1">
      <alignment horizontal="left" vertical="top" wrapText="1"/>
    </xf>
    <xf numFmtId="0" fontId="17" fillId="0" borderId="0" xfId="3" applyFont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2" fillId="0" borderId="0" xfId="0" applyFont="1" applyBorder="1" applyAlignment="1">
      <alignment wrapText="1"/>
    </xf>
    <xf numFmtId="0" fontId="12" fillId="0" borderId="0" xfId="0" applyFont="1" applyBorder="1"/>
    <xf numFmtId="0" fontId="12" fillId="0" borderId="0" xfId="4" applyFont="1" applyBorder="1" applyAlignment="1">
      <alignment horizontal="center" wrapText="1"/>
    </xf>
    <xf numFmtId="10" fontId="12" fillId="0" borderId="0" xfId="1" applyNumberFormat="1" applyFont="1" applyBorder="1" applyAlignment="1">
      <alignment horizontal="left" vertical="top" wrapText="1"/>
    </xf>
    <xf numFmtId="10" fontId="17" fillId="0" borderId="0" xfId="1" applyNumberFormat="1" applyFont="1" applyBorder="1" applyAlignment="1">
      <alignment horizontal="left" vertical="top" wrapText="1"/>
    </xf>
    <xf numFmtId="0" fontId="17" fillId="0" borderId="0" xfId="4" applyFont="1" applyBorder="1" applyAlignment="1">
      <alignment horizontal="left" vertical="top" wrapText="1"/>
    </xf>
    <xf numFmtId="0" fontId="16" fillId="0" borderId="0" xfId="0" applyFont="1" applyFill="1" applyAlignment="1">
      <alignment horizontal="left" vertical="top" wrapText="1"/>
    </xf>
    <xf numFmtId="164" fontId="12" fillId="0" borderId="0" xfId="1" applyNumberFormat="1" applyFont="1" applyBorder="1" applyAlignment="1">
      <alignment horizontal="left" vertical="top" wrapText="1"/>
    </xf>
    <xf numFmtId="164" fontId="17" fillId="0" borderId="0" xfId="1" applyNumberFormat="1" applyFont="1" applyBorder="1" applyAlignment="1">
      <alignment horizontal="left" vertical="top" wrapText="1"/>
    </xf>
    <xf numFmtId="0" fontId="12" fillId="0" borderId="0" xfId="4" applyFont="1" applyFill="1" applyBorder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12" fillId="0" borderId="0" xfId="3" applyFont="1" applyAlignment="1">
      <alignment horizontal="left" vertical="top"/>
    </xf>
    <xf numFmtId="0" fontId="18" fillId="0" borderId="0" xfId="3" applyFont="1"/>
    <xf numFmtId="0" fontId="12" fillId="0" borderId="0" xfId="3" applyFont="1"/>
    <xf numFmtId="0" fontId="12" fillId="0" borderId="0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/>
    </xf>
    <xf numFmtId="0" fontId="12" fillId="0" borderId="0" xfId="4" applyFont="1" applyAlignment="1">
      <alignment horizontal="left" vertical="top"/>
    </xf>
    <xf numFmtId="20" fontId="12" fillId="0" borderId="0" xfId="0" applyNumberFormat="1" applyFont="1"/>
    <xf numFmtId="0" fontId="12" fillId="0" borderId="0" xfId="4" applyFont="1" applyFill="1" applyBorder="1" applyAlignment="1">
      <alignment vertical="top"/>
    </xf>
    <xf numFmtId="0" fontId="12" fillId="0" borderId="4" xfId="4" applyFont="1" applyFill="1" applyBorder="1" applyAlignment="1">
      <alignment vertical="top"/>
    </xf>
    <xf numFmtId="9" fontId="12" fillId="0" borderId="3" xfId="11" applyNumberFormat="1" applyFont="1" applyFill="1" applyBorder="1" applyAlignment="1">
      <alignment horizontal="center"/>
    </xf>
    <xf numFmtId="164" fontId="12" fillId="0" borderId="3" xfId="11" applyNumberFormat="1" applyFont="1" applyFill="1" applyBorder="1" applyAlignment="1">
      <alignment horizontal="center"/>
    </xf>
    <xf numFmtId="164" fontId="12" fillId="0" borderId="0" xfId="11" applyNumberFormat="1" applyFont="1" applyFill="1" applyBorder="1" applyAlignment="1">
      <alignment horizontal="center"/>
    </xf>
    <xf numFmtId="0" fontId="12" fillId="0" borderId="0" xfId="4" applyFont="1" applyBorder="1" applyAlignment="1">
      <alignment horizontal="left"/>
    </xf>
    <xf numFmtId="10" fontId="12" fillId="0" borderId="0" xfId="11" applyNumberFormat="1" applyFont="1" applyFill="1" applyBorder="1" applyAlignment="1">
      <alignment horizontal="center"/>
    </xf>
    <xf numFmtId="0" fontId="12" fillId="0" borderId="4" xfId="4" applyFont="1" applyFill="1" applyBorder="1" applyAlignment="1">
      <alignment vertical="top" wrapText="1"/>
    </xf>
    <xf numFmtId="0" fontId="12" fillId="0" borderId="0" xfId="4" applyFont="1" applyBorder="1" applyAlignment="1">
      <alignment horizontal="center" vertical="top"/>
    </xf>
    <xf numFmtId="0" fontId="12" fillId="0" borderId="3" xfId="4" applyFont="1" applyFill="1" applyBorder="1" applyAlignment="1">
      <alignment horizontal="center" wrapText="1"/>
    </xf>
    <xf numFmtId="2" fontId="12" fillId="0" borderId="3" xfId="4" applyNumberFormat="1" applyFont="1" applyBorder="1" applyAlignment="1">
      <alignment horizontal="center"/>
    </xf>
    <xf numFmtId="0" fontId="12" fillId="0" borderId="3" xfId="4" applyFont="1" applyFill="1" applyBorder="1" applyAlignment="1">
      <alignment vertical="top" wrapText="1"/>
    </xf>
    <xf numFmtId="0" fontId="12" fillId="0" borderId="3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3" xfId="4" applyFont="1" applyFill="1" applyBorder="1" applyAlignment="1">
      <alignment horizontal="right" wrapText="1"/>
    </xf>
    <xf numFmtId="10" fontId="12" fillId="0" borderId="3" xfId="1" applyNumberFormat="1" applyFont="1" applyBorder="1" applyAlignment="1">
      <alignment horizontal="center"/>
    </xf>
    <xf numFmtId="9" fontId="12" fillId="0" borderId="3" xfId="1" applyNumberFormat="1" applyFont="1" applyBorder="1" applyAlignment="1">
      <alignment horizontal="center"/>
    </xf>
    <xf numFmtId="0" fontId="12" fillId="0" borderId="3" xfId="4" applyFont="1" applyFill="1" applyBorder="1" applyAlignment="1">
      <alignment horizontal="left" wrapText="1"/>
    </xf>
    <xf numFmtId="164" fontId="12" fillId="0" borderId="0" xfId="0" applyNumberFormat="1" applyFont="1"/>
    <xf numFmtId="0" fontId="12" fillId="0" borderId="3" xfId="0" applyFont="1" applyBorder="1" applyAlignment="1">
      <alignment wrapText="1"/>
    </xf>
    <xf numFmtId="164" fontId="12" fillId="0" borderId="3" xfId="1" applyNumberFormat="1" applyFont="1" applyBorder="1" applyAlignment="1">
      <alignment horizontal="center"/>
    </xf>
    <xf numFmtId="164" fontId="12" fillId="0" borderId="0" xfId="1" applyNumberFormat="1" applyFont="1" applyBorder="1" applyAlignment="1">
      <alignment horizontal="center"/>
    </xf>
    <xf numFmtId="10" fontId="12" fillId="0" borderId="0" xfId="0" applyNumberFormat="1" applyFont="1" applyBorder="1" applyAlignment="1">
      <alignment horizontal="left" vertical="top"/>
    </xf>
    <xf numFmtId="0" fontId="17" fillId="0" borderId="0" xfId="3" applyFont="1" applyFill="1" applyAlignment="1">
      <alignment horizontal="left" vertical="top" wrapText="1"/>
    </xf>
    <xf numFmtId="10" fontId="17" fillId="0" borderId="0" xfId="1" applyNumberFormat="1" applyFont="1" applyFill="1" applyBorder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2" fillId="0" borderId="0" xfId="0" applyFont="1" applyFill="1" applyBorder="1" applyAlignment="1">
      <alignment vertical="top" wrapText="1"/>
    </xf>
    <xf numFmtId="0" fontId="12" fillId="0" borderId="0" xfId="0" applyFont="1" applyAlignment="1"/>
    <xf numFmtId="0" fontId="12" fillId="0" borderId="0" xfId="0" applyFont="1" applyAlignment="1">
      <alignment horizontal="center"/>
    </xf>
    <xf numFmtId="0" fontId="12" fillId="0" borderId="0" xfId="4" applyFont="1" applyAlignment="1">
      <alignment horizontal="center" vertical="center"/>
    </xf>
    <xf numFmtId="0" fontId="12" fillId="0" borderId="0" xfId="4" applyFont="1" applyBorder="1" applyAlignment="1">
      <alignment horizontal="center" vertical="center" wrapText="1"/>
    </xf>
    <xf numFmtId="20" fontId="12" fillId="0" borderId="0" xfId="0" applyNumberFormat="1" applyFont="1" applyBorder="1"/>
    <xf numFmtId="0" fontId="16" fillId="0" borderId="0" xfId="0" applyFont="1" applyAlignment="1">
      <alignment wrapText="1"/>
    </xf>
    <xf numFmtId="0" fontId="16" fillId="0" borderId="0" xfId="0" applyFont="1"/>
    <xf numFmtId="0" fontId="16" fillId="0" borderId="0" xfId="0" quotePrefix="1" applyFont="1"/>
    <xf numFmtId="0" fontId="19" fillId="0" borderId="0" xfId="0" applyFont="1"/>
    <xf numFmtId="16" fontId="16" fillId="0" borderId="0" xfId="0" quotePrefix="1" applyNumberFormat="1" applyFont="1"/>
    <xf numFmtId="0" fontId="12" fillId="0" borderId="0" xfId="4" applyFont="1" applyFill="1" applyBorder="1" applyAlignment="1">
      <alignment horizontal="left"/>
    </xf>
    <xf numFmtId="166" fontId="12" fillId="0" borderId="0" xfId="0" applyNumberFormat="1" applyFont="1" applyBorder="1"/>
    <xf numFmtId="166" fontId="12" fillId="0" borderId="0" xfId="0" applyNumberFormat="1" applyFont="1" applyBorder="1" applyAlignment="1">
      <alignment horizontal="center"/>
    </xf>
    <xf numFmtId="0" fontId="12" fillId="0" borderId="4" xfId="4" applyFont="1" applyFill="1" applyBorder="1" applyAlignment="1">
      <alignment horizontal="left"/>
    </xf>
    <xf numFmtId="9" fontId="12" fillId="0" borderId="0" xfId="1" applyNumberFormat="1" applyFont="1" applyBorder="1"/>
    <xf numFmtId="1" fontId="12" fillId="0" borderId="0" xfId="0" applyNumberFormat="1" applyFont="1" applyBorder="1"/>
    <xf numFmtId="2" fontId="12" fillId="0" borderId="3" xfId="1" applyNumberFormat="1" applyFont="1" applyBorder="1"/>
    <xf numFmtId="2" fontId="12" fillId="0" borderId="3" xfId="1" applyNumberFormat="1" applyFont="1" applyBorder="1" applyAlignment="1">
      <alignment horizontal="center" vertical="top"/>
    </xf>
    <xf numFmtId="2" fontId="12" fillId="0" borderId="3" xfId="1" applyNumberFormat="1" applyFont="1" applyFill="1" applyBorder="1" applyAlignment="1">
      <alignment horizontal="center" vertical="top"/>
    </xf>
    <xf numFmtId="2" fontId="12" fillId="0" borderId="0" xfId="1" applyNumberFormat="1" applyFont="1" applyFill="1" applyBorder="1" applyAlignment="1">
      <alignment horizontal="left"/>
    </xf>
    <xf numFmtId="2" fontId="12" fillId="0" borderId="0" xfId="0" applyNumberFormat="1" applyFont="1" applyBorder="1"/>
    <xf numFmtId="0" fontId="12" fillId="0" borderId="4" xfId="4" applyFont="1" applyFill="1" applyBorder="1" applyAlignment="1">
      <alignment horizontal="left" wrapText="1"/>
    </xf>
    <xf numFmtId="10" fontId="12" fillId="0" borderId="0" xfId="1" applyNumberFormat="1" applyFont="1" applyBorder="1"/>
    <xf numFmtId="0" fontId="12" fillId="0" borderId="0" xfId="0" applyFont="1" applyFill="1" applyBorder="1" applyAlignment="1">
      <alignment wrapText="1"/>
    </xf>
    <xf numFmtId="1" fontId="12" fillId="0" borderId="0" xfId="1" applyNumberFormat="1" applyFont="1" applyBorder="1"/>
    <xf numFmtId="9" fontId="12" fillId="0" borderId="0" xfId="1" applyFont="1" applyBorder="1"/>
    <xf numFmtId="0" fontId="12" fillId="0" borderId="0" xfId="3" applyFont="1" applyFill="1" applyBorder="1" applyAlignment="1">
      <alignment horizontal="left" wrapText="1"/>
    </xf>
    <xf numFmtId="0" fontId="12" fillId="0" borderId="0" xfId="3" applyFont="1" applyFill="1" applyBorder="1" applyAlignment="1">
      <alignment horizontal="right" wrapText="1"/>
    </xf>
    <xf numFmtId="2" fontId="12" fillId="0" borderId="3" xfId="0" applyNumberFormat="1" applyFont="1" applyBorder="1" applyAlignment="1">
      <alignment horizontal="center" vertical="top"/>
    </xf>
    <xf numFmtId="2" fontId="12" fillId="0" borderId="3" xfId="4" applyNumberFormat="1" applyFont="1" applyFill="1" applyBorder="1" applyAlignment="1">
      <alignment horizontal="center" vertical="top"/>
    </xf>
    <xf numFmtId="2" fontId="12" fillId="0" borderId="0" xfId="4" applyNumberFormat="1" applyFont="1" applyBorder="1"/>
    <xf numFmtId="0" fontId="12" fillId="0" borderId="3" xfId="4" applyFont="1" applyFill="1" applyBorder="1" applyAlignment="1">
      <alignment horizontal="left"/>
    </xf>
    <xf numFmtId="10" fontId="12" fillId="0" borderId="3" xfId="0" applyNumberFormat="1" applyFont="1" applyBorder="1" applyAlignment="1">
      <alignment horizontal="center" vertical="top"/>
    </xf>
    <xf numFmtId="10" fontId="12" fillId="0" borderId="3" xfId="1" applyNumberFormat="1" applyFont="1" applyFill="1" applyBorder="1" applyAlignment="1">
      <alignment horizontal="center" vertical="top"/>
    </xf>
    <xf numFmtId="0" fontId="12" fillId="0" borderId="0" xfId="0" applyFont="1" applyAlignment="1">
      <alignment vertical="top"/>
    </xf>
    <xf numFmtId="0" fontId="12" fillId="0" borderId="0" xfId="0" applyFont="1" applyFill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10" fontId="12" fillId="0" borderId="3" xfId="1" applyNumberFormat="1" applyFont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 wrapText="1"/>
    </xf>
    <xf numFmtId="1" fontId="12" fillId="0" borderId="3" xfId="0" applyNumberFormat="1" applyFont="1" applyFill="1" applyBorder="1" applyAlignment="1">
      <alignment horizontal="center" vertical="center"/>
    </xf>
    <xf numFmtId="9" fontId="12" fillId="0" borderId="3" xfId="0" applyNumberFormat="1" applyFont="1" applyBorder="1" applyAlignment="1">
      <alignment horizontal="center" vertical="center"/>
    </xf>
    <xf numFmtId="1" fontId="12" fillId="0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10" fontId="13" fillId="0" borderId="3" xfId="1" applyNumberFormat="1" applyFont="1" applyBorder="1" applyAlignment="1">
      <alignment horizontal="center" vertical="center"/>
    </xf>
    <xf numFmtId="1" fontId="13" fillId="0" borderId="3" xfId="0" applyNumberFormat="1" applyFont="1" applyFill="1" applyBorder="1" applyAlignment="1">
      <alignment horizontal="center" vertical="center"/>
    </xf>
    <xf numFmtId="0" fontId="12" fillId="0" borderId="0" xfId="4" applyFont="1" applyBorder="1" applyAlignment="1">
      <alignment horizontal="center" vertical="center"/>
    </xf>
    <xf numFmtId="9" fontId="12" fillId="0" borderId="0" xfId="1" applyNumberFormat="1" applyFont="1" applyBorder="1" applyAlignment="1">
      <alignment horizontal="center"/>
    </xf>
    <xf numFmtId="2" fontId="12" fillId="0" borderId="0" xfId="1" applyNumberFormat="1" applyFont="1" applyFill="1" applyBorder="1" applyAlignment="1">
      <alignment horizontal="center"/>
    </xf>
    <xf numFmtId="2" fontId="12" fillId="0" borderId="3" xfId="1" applyNumberFormat="1" applyFont="1" applyFill="1" applyBorder="1" applyAlignment="1">
      <alignment horizontal="left"/>
    </xf>
    <xf numFmtId="10" fontId="12" fillId="0" borderId="3" xfId="4" applyNumberFormat="1" applyFont="1" applyFill="1" applyBorder="1" applyAlignment="1">
      <alignment horizontal="center"/>
    </xf>
    <xf numFmtId="10" fontId="12" fillId="0" borderId="3" xfId="4" applyNumberFormat="1" applyFont="1" applyFill="1" applyBorder="1" applyAlignment="1">
      <alignment horizontal="right"/>
    </xf>
    <xf numFmtId="10" fontId="12" fillId="0" borderId="3" xfId="4" applyNumberFormat="1" applyFont="1" applyFill="1" applyBorder="1" applyAlignment="1">
      <alignment horizontal="left"/>
    </xf>
    <xf numFmtId="2" fontId="12" fillId="0" borderId="0" xfId="4" applyNumberFormat="1" applyFont="1" applyFill="1" applyBorder="1" applyAlignment="1">
      <alignment horizontal="center"/>
    </xf>
    <xf numFmtId="2" fontId="12" fillId="0" borderId="0" xfId="4" applyNumberFormat="1" applyFont="1" applyFill="1" applyBorder="1"/>
    <xf numFmtId="10" fontId="12" fillId="0" borderId="0" xfId="1" applyNumberFormat="1" applyFont="1" applyBorder="1" applyAlignment="1">
      <alignment horizontal="center" vertical="top"/>
    </xf>
    <xf numFmtId="10" fontId="12" fillId="0" borderId="0" xfId="0" applyNumberFormat="1" applyFont="1" applyBorder="1" applyAlignment="1">
      <alignment horizontal="center" vertical="top"/>
    </xf>
    <xf numFmtId="10" fontId="12" fillId="0" borderId="0" xfId="1" applyNumberFormat="1" applyFont="1" applyFill="1" applyBorder="1" applyAlignment="1">
      <alignment horizontal="center" vertical="top"/>
    </xf>
    <xf numFmtId="0" fontId="12" fillId="0" borderId="0" xfId="4" applyFont="1" applyAlignment="1">
      <alignment horizontal="left" vertical="center"/>
    </xf>
    <xf numFmtId="9" fontId="12" fillId="0" borderId="0" xfId="0" applyNumberFormat="1" applyFont="1" applyBorder="1"/>
    <xf numFmtId="10" fontId="12" fillId="0" borderId="0" xfId="0" applyNumberFormat="1" applyFont="1" applyBorder="1"/>
    <xf numFmtId="10" fontId="14" fillId="0" borderId="3" xfId="1" applyNumberFormat="1" applyFont="1" applyBorder="1" applyAlignment="1">
      <alignment horizontal="center"/>
    </xf>
    <xf numFmtId="0" fontId="17" fillId="0" borderId="0" xfId="3" applyFont="1" applyFill="1" applyAlignment="1">
      <alignment vertical="top" wrapText="1"/>
    </xf>
    <xf numFmtId="0" fontId="16" fillId="0" borderId="0" xfId="0" applyFont="1" applyFill="1" applyAlignment="1">
      <alignment vertical="top" wrapText="1"/>
    </xf>
    <xf numFmtId="10" fontId="12" fillId="0" borderId="0" xfId="1" applyNumberFormat="1" applyFont="1" applyBorder="1" applyAlignment="1">
      <alignment vertical="top" wrapText="1"/>
    </xf>
    <xf numFmtId="0" fontId="12" fillId="0" borderId="0" xfId="4" applyFont="1" applyFill="1" applyBorder="1" applyAlignment="1">
      <alignment horizontal="right" wrapText="1"/>
    </xf>
    <xf numFmtId="0" fontId="12" fillId="0" borderId="0" xfId="4" applyNumberFormat="1" applyFont="1" applyAlignment="1">
      <alignment horizontal="left" vertical="top"/>
    </xf>
    <xf numFmtId="0" fontId="12" fillId="0" borderId="0" xfId="4" applyNumberFormat="1" applyFont="1" applyBorder="1" applyAlignment="1">
      <alignment horizontal="left" vertical="center" wrapText="1"/>
    </xf>
    <xf numFmtId="10" fontId="12" fillId="0" borderId="3" xfId="11" applyNumberFormat="1" applyFont="1" applyFill="1" applyBorder="1" applyAlignment="1">
      <alignment horizontal="center" vertical="center"/>
    </xf>
    <xf numFmtId="164" fontId="12" fillId="0" borderId="3" xfId="11" applyNumberFormat="1" applyFont="1" applyFill="1" applyBorder="1" applyAlignment="1">
      <alignment horizontal="center" vertical="top"/>
    </xf>
    <xf numFmtId="10" fontId="12" fillId="0" borderId="3" xfId="11" applyNumberFormat="1" applyFont="1" applyFill="1" applyBorder="1" applyAlignment="1">
      <alignment horizontal="center" vertical="top"/>
    </xf>
    <xf numFmtId="166" fontId="12" fillId="0" borderId="3" xfId="4" applyNumberFormat="1" applyFont="1" applyBorder="1" applyAlignment="1">
      <alignment horizontal="center" vertical="top"/>
    </xf>
    <xf numFmtId="164" fontId="12" fillId="0" borderId="3" xfId="1" applyNumberFormat="1" applyFont="1" applyBorder="1" applyAlignment="1">
      <alignment horizontal="center" vertical="top"/>
    </xf>
    <xf numFmtId="0" fontId="15" fillId="0" borderId="0" xfId="0" applyFont="1" applyFill="1" applyAlignment="1">
      <alignment horizontal="left" vertical="top" wrapText="1"/>
    </xf>
    <xf numFmtId="0" fontId="12" fillId="0" borderId="0" xfId="3" applyFont="1" applyFill="1" applyAlignment="1">
      <alignment horizontal="left" vertical="top" wrapText="1"/>
    </xf>
    <xf numFmtId="10" fontId="12" fillId="0" borderId="0" xfId="1" applyNumberFormat="1" applyFont="1" applyBorder="1" applyAlignment="1">
      <alignment horizontal="center" wrapText="1"/>
    </xf>
    <xf numFmtId="0" fontId="12" fillId="0" borderId="0" xfId="4" applyNumberFormat="1" applyFont="1" applyAlignment="1">
      <alignment horizontal="left" vertical="center"/>
    </xf>
    <xf numFmtId="0" fontId="12" fillId="0" borderId="4" xfId="4" applyFont="1" applyBorder="1" applyAlignment="1">
      <alignment vertical="top"/>
    </xf>
    <xf numFmtId="9" fontId="12" fillId="0" borderId="3" xfId="11" applyNumberFormat="1" applyFont="1" applyFill="1" applyBorder="1" applyAlignment="1">
      <alignment horizontal="center" vertical="center"/>
    </xf>
    <xf numFmtId="0" fontId="12" fillId="0" borderId="3" xfId="4" applyFont="1" applyFill="1" applyBorder="1" applyAlignment="1">
      <alignment horizontal="center" vertical="center"/>
    </xf>
    <xf numFmtId="10" fontId="12" fillId="0" borderId="3" xfId="1" applyNumberFormat="1" applyFont="1" applyFill="1" applyBorder="1" applyAlignment="1">
      <alignment horizontal="center" vertical="center"/>
    </xf>
    <xf numFmtId="164" fontId="12" fillId="0" borderId="3" xfId="1" applyNumberFormat="1" applyFont="1" applyFill="1" applyBorder="1" applyAlignment="1">
      <alignment horizontal="center" vertical="center"/>
    </xf>
    <xf numFmtId="0" fontId="12" fillId="0" borderId="3" xfId="4" applyFont="1" applyFill="1" applyBorder="1" applyAlignment="1">
      <alignment horizontal="center" vertical="center" wrapText="1"/>
    </xf>
    <xf numFmtId="2" fontId="12" fillId="0" borderId="3" xfId="4" applyNumberFormat="1" applyFont="1" applyBorder="1" applyAlignment="1">
      <alignment horizontal="center" vertical="center"/>
    </xf>
    <xf numFmtId="164" fontId="12" fillId="0" borderId="3" xfId="1" applyNumberFormat="1" applyFont="1" applyBorder="1" applyAlignment="1">
      <alignment horizontal="center" vertical="center"/>
    </xf>
    <xf numFmtId="9" fontId="12" fillId="0" borderId="3" xfId="1" applyNumberFormat="1" applyFont="1" applyBorder="1" applyAlignment="1">
      <alignment horizontal="center" vertical="center"/>
    </xf>
    <xf numFmtId="0" fontId="12" fillId="0" borderId="0" xfId="0" applyFont="1" applyBorder="1" applyAlignment="1">
      <alignment vertical="top" wrapText="1"/>
    </xf>
    <xf numFmtId="0" fontId="12" fillId="0" borderId="0" xfId="4" applyFont="1" applyBorder="1" applyAlignment="1">
      <alignment horizontal="left" vertical="top" wrapText="1"/>
    </xf>
    <xf numFmtId="164" fontId="12" fillId="0" borderId="3" xfId="11" applyNumberFormat="1" applyFont="1" applyFill="1" applyBorder="1" applyAlignment="1">
      <alignment horizontal="center" vertical="center"/>
    </xf>
    <xf numFmtId="0" fontId="12" fillId="0" borderId="3" xfId="1" applyNumberFormat="1" applyFont="1" applyFill="1" applyBorder="1" applyAlignment="1">
      <alignment horizontal="center"/>
    </xf>
    <xf numFmtId="166" fontId="12" fillId="0" borderId="3" xfId="4" applyNumberFormat="1" applyFont="1" applyFill="1" applyBorder="1" applyAlignment="1">
      <alignment horizontal="center"/>
    </xf>
    <xf numFmtId="166" fontId="12" fillId="0" borderId="3" xfId="4" applyNumberFormat="1" applyFont="1" applyBorder="1" applyAlignment="1">
      <alignment horizontal="center"/>
    </xf>
    <xf numFmtId="166" fontId="12" fillId="0" borderId="3" xfId="4" applyNumberFormat="1" applyFont="1" applyFill="1" applyBorder="1" applyAlignment="1">
      <alignment horizontal="center" wrapText="1"/>
    </xf>
    <xf numFmtId="166" fontId="12" fillId="0" borderId="3" xfId="0" applyNumberFormat="1" applyFont="1" applyBorder="1" applyAlignment="1">
      <alignment horizontal="center"/>
    </xf>
    <xf numFmtId="10" fontId="12" fillId="0" borderId="0" xfId="1" applyNumberFormat="1" applyFont="1" applyBorder="1" applyAlignment="1">
      <alignment horizontal="left" vertical="top"/>
    </xf>
    <xf numFmtId="9" fontId="12" fillId="0" borderId="0" xfId="1" applyNumberFormat="1" applyFont="1" applyBorder="1" applyAlignment="1">
      <alignment horizontal="left" vertical="top" wrapText="1"/>
    </xf>
    <xf numFmtId="0" fontId="12" fillId="0" borderId="0" xfId="4" applyNumberFormat="1" applyFont="1" applyBorder="1" applyAlignment="1">
      <alignment vertical="center" wrapText="1"/>
    </xf>
    <xf numFmtId="167" fontId="12" fillId="0" borderId="3" xfId="1" applyNumberFormat="1" applyFont="1" applyBorder="1" applyAlignment="1">
      <alignment horizontal="center"/>
    </xf>
    <xf numFmtId="9" fontId="12" fillId="0" borderId="0" xfId="1" applyNumberFormat="1" applyFont="1" applyBorder="1" applyAlignment="1">
      <alignment horizontal="left" vertical="top"/>
    </xf>
    <xf numFmtId="0" fontId="12" fillId="0" borderId="0" xfId="4" applyNumberFormat="1" applyFont="1" applyFill="1" applyBorder="1" applyAlignment="1">
      <alignment horizontal="left" vertical="top"/>
    </xf>
    <xf numFmtId="0" fontId="12" fillId="0" borderId="4" xfId="4" applyNumberFormat="1" applyFont="1" applyFill="1" applyBorder="1" applyAlignment="1">
      <alignment horizontal="left" vertical="top"/>
    </xf>
    <xf numFmtId="0" fontId="12" fillId="0" borderId="3" xfId="4" applyNumberFormat="1" applyFont="1" applyFill="1" applyBorder="1" applyAlignment="1">
      <alignment horizontal="right"/>
    </xf>
    <xf numFmtId="0" fontId="12" fillId="0" borderId="4" xfId="4" applyNumberFormat="1" applyFont="1" applyFill="1" applyBorder="1" applyAlignment="1">
      <alignment horizontal="left" vertical="top" wrapText="1"/>
    </xf>
    <xf numFmtId="0" fontId="12" fillId="0" borderId="3" xfId="4" applyNumberFormat="1" applyFont="1" applyFill="1" applyBorder="1" applyAlignment="1">
      <alignment horizontal="left"/>
    </xf>
    <xf numFmtId="1" fontId="12" fillId="0" borderId="3" xfId="4" applyNumberFormat="1" applyFont="1" applyBorder="1" applyAlignment="1">
      <alignment horizontal="center"/>
    </xf>
    <xf numFmtId="0" fontId="12" fillId="0" borderId="3" xfId="4" applyFont="1" applyBorder="1" applyAlignment="1">
      <alignment horizontal="center" vertical="center" wrapText="1"/>
    </xf>
    <xf numFmtId="10" fontId="12" fillId="0" borderId="3" xfId="0" applyNumberFormat="1" applyFont="1" applyBorder="1" applyAlignment="1">
      <alignment horizontal="center"/>
    </xf>
    <xf numFmtId="0" fontId="12" fillId="0" borderId="0" xfId="0" applyFont="1" applyAlignment="1">
      <alignment vertical="top" wrapText="1"/>
    </xf>
    <xf numFmtId="0" fontId="12" fillId="0" borderId="0" xfId="3" applyFont="1" applyAlignment="1">
      <alignment vertical="top" wrapText="1"/>
    </xf>
    <xf numFmtId="0" fontId="15" fillId="0" borderId="0" xfId="0" applyFont="1" applyAlignment="1">
      <alignment vertical="top" wrapText="1"/>
    </xf>
    <xf numFmtId="10" fontId="12" fillId="0" borderId="3" xfId="1" applyNumberFormat="1" applyFont="1" applyFill="1" applyBorder="1" applyAlignment="1">
      <alignment horizontal="center"/>
    </xf>
    <xf numFmtId="167" fontId="12" fillId="0" borderId="3" xfId="1" applyNumberFormat="1" applyFont="1" applyFill="1" applyBorder="1" applyAlignment="1">
      <alignment horizontal="center"/>
    </xf>
    <xf numFmtId="10" fontId="12" fillId="0" borderId="31" xfId="1" applyNumberFormat="1" applyFont="1" applyBorder="1" applyAlignment="1">
      <alignment horizontal="center"/>
    </xf>
    <xf numFmtId="0" fontId="16" fillId="0" borderId="0" xfId="12" applyFont="1" applyAlignment="1">
      <alignment vertical="top" wrapText="1"/>
    </xf>
    <xf numFmtId="0" fontId="17" fillId="0" borderId="0" xfId="0" applyFont="1" applyAlignment="1">
      <alignment vertical="top" wrapText="1"/>
    </xf>
    <xf numFmtId="0" fontId="17" fillId="0" borderId="0" xfId="0" applyFont="1" applyFill="1" applyAlignment="1">
      <alignment vertical="top" wrapText="1"/>
    </xf>
    <xf numFmtId="0" fontId="17" fillId="0" borderId="0" xfId="3" applyFont="1" applyAlignment="1">
      <alignment vertical="top" wrapText="1"/>
    </xf>
    <xf numFmtId="10" fontId="17" fillId="0" borderId="0" xfId="1" applyNumberFormat="1" applyFont="1" applyBorder="1" applyAlignment="1">
      <alignment vertical="top" wrapText="1"/>
    </xf>
    <xf numFmtId="10" fontId="12" fillId="0" borderId="0" xfId="0" applyNumberFormat="1" applyFont="1" applyBorder="1" applyAlignment="1">
      <alignment horizontal="center"/>
    </xf>
    <xf numFmtId="0" fontId="12" fillId="0" borderId="0" xfId="0" applyFont="1" applyFill="1" applyBorder="1"/>
    <xf numFmtId="0" fontId="12" fillId="0" borderId="3" xfId="0" applyFont="1" applyBorder="1" applyAlignment="1">
      <alignment horizontal="right"/>
    </xf>
    <xf numFmtId="0" fontId="12" fillId="0" borderId="3" xfId="0" applyFont="1" applyBorder="1" applyAlignment="1">
      <alignment horizontal="left"/>
    </xf>
    <xf numFmtId="9" fontId="12" fillId="0" borderId="3" xfId="0" applyNumberFormat="1" applyFont="1" applyBorder="1" applyAlignment="1">
      <alignment horizontal="center"/>
    </xf>
    <xf numFmtId="10" fontId="12" fillId="0" borderId="0" xfId="0" applyNumberFormat="1" applyFont="1" applyFill="1" applyBorder="1"/>
    <xf numFmtId="0" fontId="21" fillId="0" borderId="0" xfId="0" applyFont="1" applyAlignment="1">
      <alignment horizontal="left" vertical="top"/>
    </xf>
    <xf numFmtId="0" fontId="21" fillId="0" borderId="0" xfId="0" applyFont="1" applyAlignment="1">
      <alignment horizontal="left" vertical="top" wrapText="1"/>
    </xf>
    <xf numFmtId="0" fontId="12" fillId="0" borderId="0" xfId="13" applyNumberFormat="1" applyFont="1" applyFill="1" applyBorder="1" applyAlignment="1">
      <alignment vertical="top" wrapText="1"/>
    </xf>
    <xf numFmtId="0" fontId="12" fillId="0" borderId="0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vertical="top"/>
    </xf>
    <xf numFmtId="0" fontId="12" fillId="0" borderId="0" xfId="0" applyFont="1" applyAlignment="1">
      <alignment horizontal="left"/>
    </xf>
    <xf numFmtId="0" fontId="12" fillId="0" borderId="32" xfId="13" applyNumberFormat="1" applyFont="1" applyFill="1" applyBorder="1" applyAlignment="1">
      <alignment vertical="top" wrapText="1"/>
    </xf>
    <xf numFmtId="0" fontId="12" fillId="0" borderId="32" xfId="13" applyNumberFormat="1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  <xf numFmtId="0" fontId="12" fillId="6" borderId="0" xfId="0" applyFont="1" applyFill="1" applyBorder="1"/>
    <xf numFmtId="164" fontId="12" fillId="0" borderId="3" xfId="0" applyNumberFormat="1" applyFont="1" applyBorder="1" applyAlignment="1">
      <alignment horizontal="center"/>
    </xf>
    <xf numFmtId="164" fontId="12" fillId="0" borderId="0" xfId="0" applyNumberFormat="1" applyFont="1" applyBorder="1" applyAlignment="1">
      <alignment horizontal="center"/>
    </xf>
    <xf numFmtId="0" fontId="12" fillId="6" borderId="3" xfId="0" applyFont="1" applyFill="1" applyBorder="1"/>
    <xf numFmtId="0" fontId="12" fillId="0" borderId="3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3" xfId="0" applyFont="1" applyBorder="1" applyAlignment="1">
      <alignment horizontal="center" wrapText="1"/>
    </xf>
    <xf numFmtId="0" fontId="23" fillId="0" borderId="0" xfId="3" applyNumberFormat="1" applyFont="1" applyFill="1" applyBorder="1" applyAlignment="1" applyProtection="1">
      <alignment horizontal="center" vertical="center" readingOrder="1"/>
    </xf>
    <xf numFmtId="0" fontId="23" fillId="0" borderId="0" xfId="3" applyNumberFormat="1" applyFont="1" applyFill="1" applyBorder="1" applyAlignment="1" applyProtection="1">
      <alignment vertical="center" readingOrder="1"/>
    </xf>
    <xf numFmtId="0" fontId="17" fillId="0" borderId="0" xfId="3" applyFont="1"/>
    <xf numFmtId="0" fontId="24" fillId="0" borderId="0" xfId="3" applyNumberFormat="1" applyFont="1" applyFill="1" applyBorder="1" applyAlignment="1" applyProtection="1">
      <alignment horizontal="left" vertical="top" readingOrder="1"/>
    </xf>
    <xf numFmtId="0" fontId="17" fillId="0" borderId="33" xfId="3" applyNumberFormat="1" applyFont="1" applyFill="1" applyBorder="1" applyAlignment="1" applyProtection="1">
      <alignment vertical="top"/>
    </xf>
    <xf numFmtId="0" fontId="23" fillId="0" borderId="34" xfId="3" applyNumberFormat="1" applyFont="1" applyFill="1" applyBorder="1" applyAlignment="1" applyProtection="1">
      <alignment horizontal="center" vertical="top" wrapText="1" readingOrder="1"/>
    </xf>
    <xf numFmtId="0" fontId="23" fillId="0" borderId="35" xfId="3" applyNumberFormat="1" applyFont="1" applyFill="1" applyBorder="1" applyAlignment="1" applyProtection="1">
      <alignment horizontal="center" vertical="top" wrapText="1" readingOrder="1"/>
    </xf>
    <xf numFmtId="0" fontId="17" fillId="0" borderId="36" xfId="3" applyNumberFormat="1" applyFont="1" applyFill="1" applyBorder="1" applyAlignment="1" applyProtection="1">
      <alignment vertical="top"/>
    </xf>
    <xf numFmtId="0" fontId="23" fillId="7" borderId="34" xfId="3" applyNumberFormat="1" applyFont="1" applyFill="1" applyBorder="1" applyAlignment="1" applyProtection="1">
      <alignment horizontal="center" vertical="center" wrapText="1" readingOrder="1"/>
    </xf>
    <xf numFmtId="0" fontId="24" fillId="0" borderId="34" xfId="3" applyNumberFormat="1" applyFont="1" applyFill="1" applyBorder="1" applyAlignment="1" applyProtection="1">
      <alignment horizontal="center" vertical="top" wrapText="1" readingOrder="1"/>
    </xf>
    <xf numFmtId="0" fontId="24" fillId="0" borderId="37" xfId="3" applyNumberFormat="1" applyFont="1" applyFill="1" applyBorder="1" applyAlignment="1" applyProtection="1">
      <alignment horizontal="center" vertical="top" wrapText="1" readingOrder="1"/>
    </xf>
    <xf numFmtId="0" fontId="24" fillId="0" borderId="38" xfId="3" applyNumberFormat="1" applyFont="1" applyFill="1" applyBorder="1" applyAlignment="1" applyProtection="1">
      <alignment horizontal="center" vertical="top" wrapText="1" readingOrder="1"/>
    </xf>
    <xf numFmtId="0" fontId="23" fillId="0" borderId="37" xfId="3" applyNumberFormat="1" applyFont="1" applyFill="1" applyBorder="1" applyAlignment="1" applyProtection="1">
      <alignment horizontal="center" vertical="top" wrapText="1" readingOrder="1"/>
    </xf>
    <xf numFmtId="0" fontId="23" fillId="0" borderId="38" xfId="3" applyNumberFormat="1" applyFont="1" applyFill="1" applyBorder="1" applyAlignment="1" applyProtection="1">
      <alignment horizontal="center" vertical="top" wrapText="1" readingOrder="1"/>
    </xf>
    <xf numFmtId="0" fontId="23" fillId="0" borderId="35" xfId="3" applyNumberFormat="1" applyFont="1" applyFill="1" applyBorder="1" applyAlignment="1" applyProtection="1">
      <alignment horizontal="center" vertical="top" wrapText="1" readingOrder="1"/>
    </xf>
    <xf numFmtId="0" fontId="23" fillId="0" borderId="39" xfId="3" applyNumberFormat="1" applyFont="1" applyFill="1" applyBorder="1" applyAlignment="1" applyProtection="1">
      <alignment horizontal="center" vertical="top" wrapText="1" readingOrder="1"/>
    </xf>
    <xf numFmtId="0" fontId="23" fillId="0" borderId="34" xfId="3" applyNumberFormat="1" applyFont="1" applyFill="1" applyBorder="1" applyAlignment="1" applyProtection="1">
      <alignment horizontal="center" vertical="top" readingOrder="1"/>
    </xf>
    <xf numFmtId="0" fontId="23" fillId="0" borderId="34" xfId="3" applyNumberFormat="1" applyFont="1" applyFill="1" applyBorder="1" applyAlignment="1" applyProtection="1">
      <alignment horizontal="center" vertical="top" readingOrder="1"/>
    </xf>
    <xf numFmtId="0" fontId="24" fillId="0" borderId="35" xfId="3" applyNumberFormat="1" applyFont="1" applyFill="1" applyBorder="1" applyAlignment="1" applyProtection="1">
      <alignment horizontal="center" vertical="top" wrapText="1" readingOrder="1"/>
    </xf>
    <xf numFmtId="0" fontId="24" fillId="0" borderId="39" xfId="3" applyNumberFormat="1" applyFont="1" applyFill="1" applyBorder="1" applyAlignment="1" applyProtection="1">
      <alignment horizontal="center" vertical="top" wrapText="1" readingOrder="1"/>
    </xf>
    <xf numFmtId="0" fontId="23" fillId="0" borderId="35" xfId="3" applyNumberFormat="1" applyFont="1" applyFill="1" applyBorder="1" applyAlignment="1" applyProtection="1">
      <alignment horizontal="center" vertical="top" readingOrder="1"/>
    </xf>
    <xf numFmtId="0" fontId="23" fillId="0" borderId="35" xfId="3" applyNumberFormat="1" applyFont="1" applyFill="1" applyBorder="1" applyAlignment="1" applyProtection="1">
      <alignment horizontal="center" vertical="top" readingOrder="1"/>
    </xf>
    <xf numFmtId="0" fontId="23" fillId="0" borderId="39" xfId="3" applyNumberFormat="1" applyFont="1" applyFill="1" applyBorder="1" applyAlignment="1" applyProtection="1">
      <alignment horizontal="center" vertical="top" readingOrder="1"/>
    </xf>
    <xf numFmtId="0" fontId="23" fillId="0" borderId="34" xfId="3" applyNumberFormat="1" applyFont="1" applyFill="1" applyBorder="1" applyAlignment="1" applyProtection="1">
      <alignment vertical="top" wrapText="1" readingOrder="1"/>
    </xf>
    <xf numFmtId="0" fontId="23" fillId="0" borderId="3" xfId="3" applyNumberFormat="1" applyFont="1" applyFill="1" applyBorder="1" applyAlignment="1" applyProtection="1">
      <alignment horizontal="center" vertical="top" wrapText="1" readingOrder="1"/>
    </xf>
    <xf numFmtId="0" fontId="23" fillId="0" borderId="4" xfId="3" applyNumberFormat="1" applyFont="1" applyFill="1" applyBorder="1" applyAlignment="1" applyProtection="1">
      <alignment horizontal="center" vertical="top" wrapText="1" readingOrder="1"/>
    </xf>
    <xf numFmtId="0" fontId="23" fillId="0" borderId="2" xfId="3" applyNumberFormat="1" applyFont="1" applyFill="1" applyBorder="1" applyAlignment="1" applyProtection="1">
      <alignment horizontal="center" vertical="top" wrapText="1" readingOrder="1"/>
    </xf>
    <xf numFmtId="0" fontId="17" fillId="0" borderId="0" xfId="3" applyNumberFormat="1" applyFont="1" applyFill="1" applyBorder="1" applyAlignment="1" applyProtection="1">
      <alignment vertical="top"/>
    </xf>
    <xf numFmtId="0" fontId="23" fillId="0" borderId="3" xfId="3" applyNumberFormat="1" applyFont="1" applyFill="1" applyBorder="1" applyAlignment="1" applyProtection="1">
      <alignment horizontal="center" vertical="top" readingOrder="1"/>
    </xf>
    <xf numFmtId="0" fontId="23" fillId="7" borderId="40" xfId="3" applyNumberFormat="1" applyFont="1" applyFill="1" applyBorder="1" applyAlignment="1" applyProtection="1">
      <alignment horizontal="center" vertical="center" wrapText="1" readingOrder="1"/>
    </xf>
    <xf numFmtId="0" fontId="17" fillId="0" borderId="0" xfId="3" applyFont="1" applyAlignment="1">
      <alignment vertical="top"/>
    </xf>
    <xf numFmtId="0" fontId="24" fillId="0" borderId="8" xfId="3" applyNumberFormat="1" applyFont="1" applyFill="1" applyBorder="1" applyAlignment="1" applyProtection="1">
      <alignment horizontal="center" vertical="top" wrapText="1" readingOrder="1"/>
    </xf>
    <xf numFmtId="0" fontId="25" fillId="0" borderId="3" xfId="3" applyNumberFormat="1" applyFont="1" applyFill="1" applyBorder="1" applyAlignment="1" applyProtection="1">
      <alignment horizontal="center" vertical="top"/>
    </xf>
    <xf numFmtId="0" fontId="25" fillId="0" borderId="3" xfId="3" applyNumberFormat="1" applyFont="1" applyFill="1" applyBorder="1" applyAlignment="1" applyProtection="1">
      <alignment horizontal="center" vertical="top"/>
    </xf>
    <xf numFmtId="0" fontId="23" fillId="0" borderId="3" xfId="3" applyNumberFormat="1" applyFont="1" applyFill="1" applyBorder="1" applyAlignment="1" applyProtection="1">
      <alignment horizontal="center" vertical="top" readingOrder="1"/>
    </xf>
    <xf numFmtId="0" fontId="23" fillId="0" borderId="3" xfId="3" applyNumberFormat="1" applyFont="1" applyFill="1" applyBorder="1" applyAlignment="1" applyProtection="1">
      <alignment horizontal="center" vertical="top" wrapText="1" readingOrder="1"/>
    </xf>
    <xf numFmtId="0" fontId="25" fillId="0" borderId="3" xfId="3" applyNumberFormat="1" applyFont="1" applyFill="1" applyBorder="1" applyAlignment="1" applyProtection="1">
      <alignment horizontal="center" vertical="top" wrapText="1"/>
    </xf>
  </cellXfs>
  <cellStyles count="14">
    <cellStyle name="Normal" xfId="13"/>
    <cellStyle name="Обычный" xfId="0" builtinId="0"/>
    <cellStyle name="Обычный 2 2" xfId="4"/>
    <cellStyle name="Обычный 2 3" xfId="3"/>
    <cellStyle name="Обычный 3" xfId="12"/>
    <cellStyle name="Обычный 4" xfId="2"/>
    <cellStyle name="Обычный 4 2" xfId="9"/>
    <cellStyle name="Процентный" xfId="1" builtinId="5"/>
    <cellStyle name="Процентный 2" xfId="5"/>
    <cellStyle name="Процентный 2 2" xfId="11"/>
    <cellStyle name="Процентный 4" xfId="6"/>
    <cellStyle name="Процентный 4 2" xfId="8"/>
    <cellStyle name="Финансовый 2" xfId="7"/>
    <cellStyle name="Финансовый 3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10" Type="http://schemas.openxmlformats.org/officeDocument/2006/relationships/externalLink" Target="externalLinks/externalLink6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45;&#1043;&#1069;,%20&#1043;&#1048;&#1040;-2014\&#1056;&#1077;&#1079;&#1091;&#1083;&#1100;&#1090;&#1072;&#1090;&#1099;%20&#1045;&#1043;&#1069;\&#1087;&#1088;&#1086;&#1090;&#1086;&#1082;&#1086;&#1083;%20&#1086;&#1090;%2009.06.2013%20&#8470;%207\EGE_result_RUS_20130627_(mo1327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45;&#1043;&#1069;,%20&#1043;&#1048;&#1040;-2014\&#1056;&#1077;&#1079;&#1091;&#1083;&#1100;&#1090;&#1072;&#1090;&#1099;%20&#1045;&#1043;&#1069;\&#1086;&#1073;&#1097;&#1077;&#1089;&#1090;&#1074;&#1086;&#1079;&#1085;&#1072;&#1085;&#1080;&#1077;%2013%20&#1086;&#1090;%2022.06.13\EGE_result_OBSCH_20130610_(mo1322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88;&#1077;&#1079;&#1091;&#1083;&#1100;&#1090;&#1072;&#1090;&#1099;%20&#1045;&#1043;&#1069;\&#1092;&#1080;&#1079;&#1080;&#1082;&#1072;\EGE_result_PHYS_20130606_(mo1322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45;&#1043;&#1069;,%20&#1043;&#1048;&#1040;-2014\&#1056;&#1077;&#1079;&#1091;&#1083;&#1100;&#1090;&#1072;&#1090;&#1099;%20&#1045;&#1043;&#1069;\&#1093;&#1080;&#1084;&#1080;&#1103;%2013%20&#1086;&#1090;%2022.06.13\EGE_result_CHEM_20130610_(mo1323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45;&#1043;&#1069;.%20&#1043;&#1048;&#1040;-2010\&#1088;&#1077;&#1079;&#1091;&#1083;&#1100;&#1090;&#1072;&#1090;&#1099;%20&#1045;&#1043;&#1069;%202010\&#1052;&#1072;&#1088;&#1095;&#1077;&#1085;&#1082;&#1086;%20&#1054;.&#1043;\&#1045;&#1043;&#1069;.%20&#1043;&#1048;&#1040;-2010\&#1088;&#1077;&#1079;&#1091;&#1083;&#1100;&#1090;&#1072;&#1090;&#1099;%20&#1045;&#1043;&#1069;%20&#1086;&#1090;%2024.06.2010\&#1088;&#1077;&#1079;&#1091;&#1083;&#1100;&#1090;&#1072;&#1090;&#1099;%20&#1045;&#1043;&#1069;%20&#1086;&#1090;%2024.06.2010\01_1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45;&#1043;&#1069;.%20&#1043;&#1048;&#1040;-2010\&#1088;&#1077;&#1079;&#1091;&#1083;&#1100;&#1090;&#1072;&#1090;&#1099;%20&#1045;&#1043;&#1069;%202010\&#1052;&#1072;&#1088;&#1095;&#1077;&#1085;&#1082;&#1086;%20&#1054;.&#1043;\&#1045;&#1043;&#1069;.%20&#1043;&#1048;&#1040;-2010\&#1088;&#1077;&#1079;&#1091;&#1083;&#1100;&#1090;&#1072;&#1090;&#1099;%20&#1045;&#1043;&#1069;%20&#1086;&#1090;%2024.06.2010\&#1088;&#1077;&#1079;&#1091;&#1083;&#1100;&#1090;&#1072;&#1090;&#1099;%20&#1045;&#1043;&#1069;%20&#1086;&#1090;%2024.06.2010\02_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45;&#1043;&#1069;,%20&#1043;&#1048;&#1040;-2014\&#1056;&#1077;&#1079;&#1091;&#1083;&#1100;&#1090;&#1072;&#1090;&#1099;%20&#1045;&#1043;&#1069;\2014&#1089;&#1074;&#1086;&#1076;%20&#1088;&#1077;&#1079;&#1091;&#1083;&#1100;&#1090;&#1072;&#1090;&#1086;&#1074;%20&#1087;&#1086;%20&#1087;&#1088;&#1077;&#1076;&#1084;&#1077;&#1090;&#1072;&#1084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88;&#1077;&#1079;&#1091;&#1083;&#1100;&#1090;&#1072;&#1090;&#1099;%20&#1045;&#1043;&#1069;\&#1072;&#1085;&#1075;&#1083;.&#1103;&#1079;&#1099;&#1082;\EGE_result_ANGL_20130606_(mo1323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45;&#1043;&#1069;,%20&#1043;&#1048;&#1040;-2014\&#1056;&#1077;&#1079;&#1091;&#1083;&#1100;&#1090;&#1072;&#1090;&#1099;%20&#1045;&#1043;&#1069;\&#1073;&#1080;&#1086;&#1083;&#1086;&#1075;&#1080;&#1103;%2009.06.2013%20&#8470;%208\EGE_result_BIO_20130530_(mo1323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45;&#1043;&#1069;,%20&#1043;&#1048;&#1040;-2014\&#1056;&#1077;&#1079;&#1091;&#1083;&#1100;&#1090;&#1072;&#1090;&#1099;%20&#1045;&#1043;&#1069;\EGE_result_GEO_20130613_(mo1323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45;&#1043;&#1069;,%20&#1043;&#1048;&#1040;-2014\&#1056;&#1077;&#1079;&#1091;&#1083;&#1100;&#1090;&#1072;&#1090;&#1099;%20&#1045;&#1043;&#1069;\&#1048;&#1050;&#1058;\EGE_result_IKT_20130530_(mo1322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45;&#1043;&#1069;,%20&#1043;&#1048;&#1040;-2014\&#1056;&#1077;&#1079;&#1091;&#1083;&#1100;&#1090;&#1072;&#1090;&#1099;%20&#1045;&#1043;&#1069;\&#1080;&#1089;&#1090;&#1086;&#1088;&#1080;&#1103;\EGE_result_HIST_20130530_(mo1322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45;&#1043;&#1069;,%20&#1043;&#1048;&#1040;-2014\&#1056;&#1077;&#1079;&#1091;&#1083;&#1100;&#1090;&#1072;&#1090;&#1099;%20&#1045;&#1043;&#1069;\EGE_result_LIT_20130613_(mo1327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GE_result_MATH_20130603_(mo132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полнение заданий"/>
      <sheetName val="XLR_NoRangeSheet"/>
    </sheetNames>
    <sheetDataSet>
      <sheetData sheetId="0"/>
      <sheetData sheetId="1">
        <row r="6">
          <cell r="C6" t="str">
            <v>Протокол проверки результатов Единого государственного экзамена</v>
          </cell>
          <cell r="D6" t="str">
            <v xml:space="preserve">Код ОУ: </v>
          </cell>
          <cell r="E6" t="str">
            <v>170109</v>
          </cell>
          <cell r="F6" t="str">
            <v>01-Русский язык</v>
          </cell>
          <cell r="G6" t="str">
            <v>66-Свердловская область</v>
          </cell>
          <cell r="H6" t="str">
            <v>36</v>
          </cell>
          <cell r="I6" t="str">
            <v>Класс</v>
          </cell>
          <cell r="J6" t="str">
            <v>Код ППЭ</v>
          </cell>
          <cell r="K6" t="str">
            <v>Аудитория</v>
          </cell>
          <cell r="L6" t="str">
            <v>Фамилия</v>
          </cell>
          <cell r="M6" t="str">
            <v>Имя</v>
          </cell>
          <cell r="N6" t="str">
            <v>Отчество</v>
          </cell>
          <cell r="R6" t="str">
            <v>Задания типа А</v>
          </cell>
          <cell r="S6" t="str">
            <v>Задания типа В</v>
          </cell>
          <cell r="T6" t="str">
            <v>Задания типа C</v>
          </cell>
          <cell r="U6" t="str">
            <v>Серия документа</v>
          </cell>
          <cell r="V6" t="str">
            <v>Номер документа</v>
          </cell>
          <cell r="W6" t="str">
            <v>Балл</v>
          </cell>
          <cell r="Z6" t="str">
            <v>Первичный балл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полнение заданий"/>
      <sheetName val="XLR_NoRangeSheet"/>
    </sheetNames>
    <sheetDataSet>
      <sheetData sheetId="0" refreshError="1"/>
      <sheetData sheetId="1">
        <row r="6">
          <cell r="F6" t="str">
            <v>12-Обществознание</v>
          </cell>
          <cell r="H6" t="str">
            <v>39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полнение заданий"/>
      <sheetName val="XLR_NoRangeSheet"/>
    </sheetNames>
    <sheetDataSet>
      <sheetData sheetId="0" refreshError="1"/>
      <sheetData sheetId="1">
        <row r="6">
          <cell r="F6" t="str">
            <v>03-Физика</v>
          </cell>
          <cell r="H6" t="str">
            <v>36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полнение заданий"/>
      <sheetName val="XLR_NoRangeSheet"/>
    </sheetNames>
    <sheetDataSet>
      <sheetData sheetId="0" refreshError="1"/>
      <sheetData sheetId="1">
        <row r="6">
          <cell r="F6" t="str">
            <v>04-Химия</v>
          </cell>
          <cell r="H6" t="str">
            <v>36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полнение заданий"/>
      <sheetName val="XLR_NoRangeSheet"/>
    </sheetNames>
    <sheetDataSet>
      <sheetData sheetId="0" refreshError="1"/>
      <sheetData sheetId="1" refreshError="1">
        <row r="6">
          <cell r="C6" t="str">
            <v>Протокол проверки результатов Единого государственного экзамена</v>
          </cell>
          <cell r="D6" t="str">
            <v xml:space="preserve">Код АТЕ: </v>
          </cell>
          <cell r="E6" t="str">
            <v>17</v>
          </cell>
          <cell r="F6" t="str">
            <v>01-Русский язык</v>
          </cell>
          <cell r="G6" t="str">
            <v>66-Свердловская область</v>
          </cell>
          <cell r="H6" t="str">
            <v>36</v>
          </cell>
          <cell r="I6" t="str">
            <v>ППЭ</v>
          </cell>
          <cell r="J6" t="str">
            <v>Код ОУ</v>
          </cell>
          <cell r="K6" t="str">
            <v>Класс</v>
          </cell>
          <cell r="L6" t="str">
            <v>Фамилия</v>
          </cell>
          <cell r="M6" t="str">
            <v>Имя</v>
          </cell>
          <cell r="N6" t="str">
            <v>Отчество</v>
          </cell>
          <cell r="R6" t="str">
            <v>Задания типа А</v>
          </cell>
          <cell r="S6" t="str">
            <v>Задания типа В</v>
          </cell>
          <cell r="T6" t="str">
            <v>Задания типа C</v>
          </cell>
          <cell r="U6" t="str">
            <v>Серия документа</v>
          </cell>
          <cell r="V6" t="str">
            <v>Номер документа</v>
          </cell>
          <cell r="W6" t="str">
            <v>Балл</v>
          </cell>
          <cell r="Z6" t="str">
            <v>Первичный балл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полнение заданий"/>
      <sheetName val="XLR_NoRangeSheet"/>
    </sheetNames>
    <sheetDataSet>
      <sheetData sheetId="0" refreshError="1"/>
      <sheetData sheetId="1" refreshError="1">
        <row r="6">
          <cell r="C6" t="str">
            <v>Протокол проверки результатов Единого государственного экзамена</v>
          </cell>
          <cell r="D6" t="str">
            <v xml:space="preserve">Код АТЕ: </v>
          </cell>
          <cell r="E6" t="str">
            <v>17</v>
          </cell>
          <cell r="F6" t="str">
            <v>02-Математика</v>
          </cell>
          <cell r="G6" t="str">
            <v>66-Свердловская область</v>
          </cell>
          <cell r="H6" t="str">
            <v/>
          </cell>
          <cell r="I6" t="str">
            <v>ППЭ</v>
          </cell>
          <cell r="J6" t="str">
            <v>Код ОУ</v>
          </cell>
          <cell r="K6" t="str">
            <v>Класс</v>
          </cell>
          <cell r="L6" t="str">
            <v>Фамилия</v>
          </cell>
          <cell r="M6" t="str">
            <v>Имя</v>
          </cell>
          <cell r="N6" t="str">
            <v>Отчество</v>
          </cell>
          <cell r="R6" t="str">
            <v>Задания типа А</v>
          </cell>
          <cell r="S6" t="str">
            <v>Задания типа В</v>
          </cell>
          <cell r="T6" t="str">
            <v>Задания типа C</v>
          </cell>
          <cell r="U6" t="str">
            <v>Серия документа</v>
          </cell>
          <cell r="V6" t="str">
            <v>Номер документа</v>
          </cell>
          <cell r="Z6" t="str">
            <v>Первичный балл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сский"/>
      <sheetName val="математика"/>
      <sheetName val="физика"/>
      <sheetName val="биология"/>
      <sheetName val="ИКТ"/>
      <sheetName val="история"/>
      <sheetName val="англ.язык"/>
      <sheetName val="общество"/>
      <sheetName val="химия"/>
      <sheetName val="геогр"/>
      <sheetName val="лит"/>
      <sheetName val="нем.яз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полнение заданий"/>
      <sheetName val="XLR_NoRangeSheet"/>
    </sheetNames>
    <sheetDataSet>
      <sheetData sheetId="0" refreshError="1"/>
      <sheetData sheetId="1">
        <row r="6">
          <cell r="F6" t="str">
            <v>09-Английский язык</v>
          </cell>
          <cell r="H6" t="str">
            <v>20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полнение заданий"/>
      <sheetName val="XLR_NoRangeSheet"/>
    </sheetNames>
    <sheetDataSet>
      <sheetData sheetId="0" refreshError="1"/>
      <sheetData sheetId="1">
        <row r="6">
          <cell r="F6" t="str">
            <v>06-Биология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полнение заданий"/>
      <sheetName val="XLR_NoRangeSheet"/>
    </sheetNames>
    <sheetDataSet>
      <sheetData sheetId="0" refreshError="1"/>
      <sheetData sheetId="1">
        <row r="6">
          <cell r="F6" t="str">
            <v>08-География</v>
          </cell>
          <cell r="H6" t="str">
            <v>37</v>
          </cell>
          <cell r="I6" t="str">
            <v>Класс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полнение заданий"/>
      <sheetName val="XLR_NoRangeSheet"/>
    </sheetNames>
    <sheetDataSet>
      <sheetData sheetId="0" refreshError="1"/>
      <sheetData sheetId="1">
        <row r="6">
          <cell r="F6" t="str">
            <v>05-Информатика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полнение заданий"/>
      <sheetName val="XLR_NoRangeSheet"/>
    </sheetNames>
    <sheetDataSet>
      <sheetData sheetId="0" refreshError="1"/>
      <sheetData sheetId="1">
        <row r="6">
          <cell r="F6" t="str">
            <v>07-История</v>
          </cell>
          <cell r="H6" t="str">
            <v>32</v>
          </cell>
          <cell r="I6" t="str">
            <v>Класс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полнение заданий"/>
      <sheetName val="XLR_NoRangeSheet"/>
    </sheetNames>
    <sheetDataSet>
      <sheetData sheetId="0" refreshError="1"/>
      <sheetData sheetId="1">
        <row r="6">
          <cell r="F6" t="str">
            <v>18-Литература</v>
          </cell>
          <cell r="H6" t="str">
            <v>32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полнение заданий"/>
      <sheetName val="XLR_NoRangeSheet"/>
    </sheetNames>
    <sheetDataSet>
      <sheetData sheetId="0" refreshError="1"/>
      <sheetData sheetId="1" refreshError="1">
        <row r="6">
          <cell r="F6" t="str">
            <v>02-Математика</v>
          </cell>
          <cell r="H6" t="str">
            <v>24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1"/>
  <sheetViews>
    <sheetView tabSelected="1" workbookViewId="0">
      <pane xSplit="1" ySplit="4" topLeftCell="B416" activePane="bottomRight" state="frozen"/>
      <selection pane="topRight" activeCell="B1" sqref="B1"/>
      <selection pane="bottomLeft" activeCell="A5" sqref="A5"/>
      <selection pane="bottomRight" activeCell="A384" sqref="A384:XFD392"/>
    </sheetView>
  </sheetViews>
  <sheetFormatPr defaultRowHeight="12.75" x14ac:dyDescent="0.2"/>
  <cols>
    <col min="1" max="1" width="35.5703125" style="129" customWidth="1"/>
    <col min="2" max="2" width="10.140625" style="129" customWidth="1"/>
    <col min="3" max="3" width="10.42578125" style="129" customWidth="1"/>
    <col min="4" max="17" width="9.28515625" style="129" customWidth="1"/>
    <col min="18" max="16384" width="9.140625" style="129"/>
  </cols>
  <sheetData>
    <row r="1" spans="1:17" x14ac:dyDescent="0.2">
      <c r="A1" s="128" t="s">
        <v>162</v>
      </c>
      <c r="B1" s="128"/>
      <c r="C1" s="128"/>
      <c r="D1" s="128"/>
      <c r="E1" s="128"/>
      <c r="F1" s="128"/>
      <c r="G1" s="128"/>
      <c r="H1" s="128"/>
      <c r="I1" s="128"/>
      <c r="J1" s="128" t="s">
        <v>163</v>
      </c>
      <c r="K1" s="128"/>
    </row>
    <row r="2" spans="1:17" ht="13.5" thickBot="1" x14ac:dyDescent="0.25">
      <c r="A2" s="128"/>
      <c r="B2" s="128"/>
      <c r="C2" s="128"/>
    </row>
    <row r="3" spans="1:17" x14ac:dyDescent="0.2">
      <c r="A3" s="130" t="s">
        <v>164</v>
      </c>
      <c r="B3" s="131" t="s">
        <v>1</v>
      </c>
      <c r="C3" s="132"/>
      <c r="D3" s="133" t="s">
        <v>165</v>
      </c>
      <c r="E3" s="134"/>
      <c r="F3" s="133" t="s">
        <v>166</v>
      </c>
      <c r="G3" s="134"/>
      <c r="H3" s="133" t="s">
        <v>4</v>
      </c>
      <c r="I3" s="134"/>
      <c r="J3" s="133" t="s">
        <v>167</v>
      </c>
      <c r="K3" s="134"/>
      <c r="L3" s="133" t="s">
        <v>168</v>
      </c>
      <c r="M3" s="134"/>
      <c r="N3" s="135" t="s">
        <v>7</v>
      </c>
      <c r="O3" s="132"/>
      <c r="P3" s="135" t="s">
        <v>9</v>
      </c>
      <c r="Q3" s="132"/>
    </row>
    <row r="4" spans="1:17" x14ac:dyDescent="0.2">
      <c r="A4" s="136"/>
      <c r="B4" s="137" t="s">
        <v>11</v>
      </c>
      <c r="C4" s="138" t="s">
        <v>12</v>
      </c>
      <c r="D4" s="139" t="s">
        <v>11</v>
      </c>
      <c r="E4" s="140" t="s">
        <v>12</v>
      </c>
      <c r="F4" s="139" t="s">
        <v>11</v>
      </c>
      <c r="G4" s="140" t="s">
        <v>12</v>
      </c>
      <c r="H4" s="139" t="s">
        <v>11</v>
      </c>
      <c r="I4" s="140" t="s">
        <v>12</v>
      </c>
      <c r="J4" s="139" t="s">
        <v>11</v>
      </c>
      <c r="K4" s="140" t="s">
        <v>12</v>
      </c>
      <c r="L4" s="139" t="s">
        <v>11</v>
      </c>
      <c r="M4" s="140" t="s">
        <v>12</v>
      </c>
      <c r="N4" s="139" t="s">
        <v>11</v>
      </c>
      <c r="O4" s="140" t="s">
        <v>12</v>
      </c>
      <c r="P4" s="139" t="s">
        <v>11</v>
      </c>
      <c r="Q4" s="140" t="s">
        <v>12</v>
      </c>
    </row>
    <row r="5" spans="1:17" ht="25.5" x14ac:dyDescent="0.2">
      <c r="A5" s="141" t="s">
        <v>169</v>
      </c>
      <c r="B5" s="142">
        <f>SUM(D5:Q5)</f>
        <v>70</v>
      </c>
      <c r="C5" s="143"/>
      <c r="D5" s="144">
        <v>0</v>
      </c>
      <c r="E5" s="145"/>
      <c r="F5" s="144">
        <v>0</v>
      </c>
      <c r="G5" s="145"/>
      <c r="H5" s="146">
        <v>22</v>
      </c>
      <c r="I5" s="145"/>
      <c r="J5" s="146">
        <v>14</v>
      </c>
      <c r="K5" s="145"/>
      <c r="L5" s="144">
        <v>4</v>
      </c>
      <c r="M5" s="145"/>
      <c r="N5" s="144">
        <v>0</v>
      </c>
      <c r="O5" s="145"/>
      <c r="P5" s="144">
        <v>30</v>
      </c>
      <c r="Q5" s="145"/>
    </row>
    <row r="6" spans="1:17" x14ac:dyDescent="0.2">
      <c r="A6" s="147" t="s">
        <v>170</v>
      </c>
      <c r="B6" s="148">
        <f t="shared" ref="B6:B18" si="0">D6+F6+H6+J6+L6+N6+P6</f>
        <v>70</v>
      </c>
      <c r="C6" s="149">
        <f>B6/B5</f>
        <v>1</v>
      </c>
      <c r="D6" s="150"/>
      <c r="E6" s="151"/>
      <c r="F6" s="150"/>
      <c r="G6" s="152"/>
      <c r="H6" s="153">
        <v>22</v>
      </c>
      <c r="I6" s="151">
        <f>H6/H5</f>
        <v>1</v>
      </c>
      <c r="J6" s="153">
        <v>14</v>
      </c>
      <c r="K6" s="151">
        <f>J6/J5</f>
        <v>1</v>
      </c>
      <c r="L6" s="150">
        <v>4</v>
      </c>
      <c r="M6" s="151">
        <f>L6/L5</f>
        <v>1</v>
      </c>
      <c r="N6" s="150"/>
      <c r="O6" s="151"/>
      <c r="P6" s="150">
        <v>30</v>
      </c>
      <c r="Q6" s="151">
        <f>P6/P5</f>
        <v>1</v>
      </c>
    </row>
    <row r="7" spans="1:17" x14ac:dyDescent="0.2">
      <c r="A7" s="147" t="s">
        <v>171</v>
      </c>
      <c r="B7" s="148">
        <f t="shared" si="0"/>
        <v>1</v>
      </c>
      <c r="C7" s="154">
        <f>B7/B5</f>
        <v>1.4285714285714285E-2</v>
      </c>
      <c r="D7" s="150"/>
      <c r="E7" s="155"/>
      <c r="F7" s="150"/>
      <c r="G7" s="155"/>
      <c r="H7" s="153">
        <v>0</v>
      </c>
      <c r="I7" s="155"/>
      <c r="J7" s="153">
        <v>0</v>
      </c>
      <c r="K7" s="155"/>
      <c r="L7" s="150"/>
      <c r="M7" s="155"/>
      <c r="N7" s="150"/>
      <c r="O7" s="155"/>
      <c r="P7" s="150">
        <v>1</v>
      </c>
      <c r="Q7" s="155">
        <f>P7/P6</f>
        <v>3.3333333333333333E-2</v>
      </c>
    </row>
    <row r="8" spans="1:17" ht="30.75" customHeight="1" x14ac:dyDescent="0.2">
      <c r="A8" s="156" t="s">
        <v>172</v>
      </c>
      <c r="B8" s="148">
        <f t="shared" si="0"/>
        <v>1</v>
      </c>
      <c r="C8" s="149">
        <f>B8/B7</f>
        <v>1</v>
      </c>
      <c r="D8" s="157"/>
      <c r="E8" s="155"/>
      <c r="F8" s="157"/>
      <c r="G8" s="155"/>
      <c r="H8" s="157"/>
      <c r="I8" s="151"/>
      <c r="J8" s="157"/>
      <c r="K8" s="155"/>
      <c r="L8" s="157"/>
      <c r="M8" s="155"/>
      <c r="N8" s="157"/>
      <c r="O8" s="152"/>
      <c r="P8" s="157">
        <v>1</v>
      </c>
      <c r="Q8" s="151">
        <f>P8/P7</f>
        <v>1</v>
      </c>
    </row>
    <row r="9" spans="1:17" ht="30.75" customHeight="1" x14ac:dyDescent="0.2">
      <c r="A9" s="147" t="s">
        <v>173</v>
      </c>
      <c r="B9" s="148">
        <f t="shared" si="0"/>
        <v>1</v>
      </c>
      <c r="C9" s="154">
        <f>B9/B6</f>
        <v>1.4285714285714285E-2</v>
      </c>
      <c r="D9" s="157"/>
      <c r="E9" s="155"/>
      <c r="F9" s="157"/>
      <c r="G9" s="155"/>
      <c r="H9" s="157"/>
      <c r="I9" s="151"/>
      <c r="J9" s="158">
        <v>1</v>
      </c>
      <c r="K9" s="155">
        <f>J9/J6</f>
        <v>7.1428571428571425E-2</v>
      </c>
      <c r="L9" s="157"/>
      <c r="M9" s="155"/>
      <c r="N9" s="157"/>
      <c r="O9" s="152"/>
      <c r="P9" s="157"/>
      <c r="Q9" s="151"/>
    </row>
    <row r="10" spans="1:17" s="166" customFormat="1" ht="21" customHeight="1" x14ac:dyDescent="0.2">
      <c r="A10" s="159" t="s">
        <v>174</v>
      </c>
      <c r="B10" s="160">
        <f t="shared" si="0"/>
        <v>69</v>
      </c>
      <c r="C10" s="161">
        <f>B10/B6</f>
        <v>0.98571428571428577</v>
      </c>
      <c r="D10" s="162"/>
      <c r="E10" s="163"/>
      <c r="F10" s="164"/>
      <c r="G10" s="163"/>
      <c r="H10" s="165">
        <v>22</v>
      </c>
      <c r="I10" s="163">
        <f>H10/H5</f>
        <v>1</v>
      </c>
      <c r="J10" s="165">
        <v>13</v>
      </c>
      <c r="K10" s="161">
        <f>J10/J5</f>
        <v>0.9285714285714286</v>
      </c>
      <c r="L10" s="164">
        <v>4</v>
      </c>
      <c r="M10" s="163">
        <f>L10/L5</f>
        <v>1</v>
      </c>
      <c r="N10" s="164"/>
      <c r="O10" s="163"/>
      <c r="P10" s="164">
        <v>30</v>
      </c>
      <c r="Q10" s="163">
        <f>P10/P5</f>
        <v>1</v>
      </c>
    </row>
    <row r="11" spans="1:17" s="166" customFormat="1" ht="25.5" x14ac:dyDescent="0.2">
      <c r="A11" s="167" t="s">
        <v>175</v>
      </c>
      <c r="B11" s="168">
        <f t="shared" si="0"/>
        <v>68</v>
      </c>
      <c r="C11" s="169">
        <f>B11/B6</f>
        <v>0.97142857142857142</v>
      </c>
      <c r="D11" s="170"/>
      <c r="E11" s="171"/>
      <c r="F11" s="172"/>
      <c r="G11" s="173"/>
      <c r="H11" s="172">
        <v>22</v>
      </c>
      <c r="I11" s="171">
        <f>H11/H5</f>
        <v>1</v>
      </c>
      <c r="J11" s="172">
        <v>12</v>
      </c>
      <c r="K11" s="169">
        <f>J11/J5</f>
        <v>0.8571428571428571</v>
      </c>
      <c r="L11" s="172">
        <v>4</v>
      </c>
      <c r="M11" s="171">
        <f>L11/L5</f>
        <v>1</v>
      </c>
      <c r="N11" s="172"/>
      <c r="O11" s="171"/>
      <c r="P11" s="172">
        <v>30</v>
      </c>
      <c r="Q11" s="171">
        <f>P11/P5</f>
        <v>1</v>
      </c>
    </row>
    <row r="12" spans="1:17" s="166" customFormat="1" x14ac:dyDescent="0.2">
      <c r="A12" s="174" t="s">
        <v>176</v>
      </c>
      <c r="B12" s="168"/>
      <c r="C12" s="169">
        <f>B11/B10</f>
        <v>0.98550724637681164</v>
      </c>
      <c r="D12" s="170"/>
      <c r="E12" s="171"/>
      <c r="F12" s="172"/>
      <c r="G12" s="173"/>
      <c r="H12" s="172"/>
      <c r="I12" s="171">
        <f>H11/H10</f>
        <v>1</v>
      </c>
      <c r="J12" s="172"/>
      <c r="K12" s="169">
        <f>J11/J10</f>
        <v>0.92307692307692313</v>
      </c>
      <c r="L12" s="172"/>
      <c r="M12" s="171">
        <f>L11/L10</f>
        <v>1</v>
      </c>
      <c r="N12" s="172"/>
      <c r="O12" s="171"/>
      <c r="P12" s="172"/>
      <c r="Q12" s="171">
        <f>P11/P10</f>
        <v>1</v>
      </c>
    </row>
    <row r="13" spans="1:17" s="166" customFormat="1" ht="25.5" x14ac:dyDescent="0.2">
      <c r="A13" s="167" t="s">
        <v>177</v>
      </c>
      <c r="B13" s="168">
        <f t="shared" si="0"/>
        <v>2</v>
      </c>
      <c r="C13" s="169">
        <f>B13/B6</f>
        <v>2.8571428571428571E-2</v>
      </c>
      <c r="D13" s="170"/>
      <c r="E13" s="169"/>
      <c r="F13" s="172"/>
      <c r="G13" s="169"/>
      <c r="H13" s="172"/>
      <c r="I13" s="169"/>
      <c r="J13" s="172">
        <v>2</v>
      </c>
      <c r="K13" s="169">
        <f>J13/J6</f>
        <v>0.14285714285714285</v>
      </c>
      <c r="L13" s="172"/>
      <c r="M13" s="169"/>
      <c r="N13" s="172"/>
      <c r="O13" s="171"/>
      <c r="P13" s="172"/>
      <c r="Q13" s="169"/>
    </row>
    <row r="14" spans="1:17" s="166" customFormat="1" x14ac:dyDescent="0.2">
      <c r="A14" s="174" t="s">
        <v>176</v>
      </c>
      <c r="B14" s="168"/>
      <c r="C14" s="169">
        <f>B13/B10</f>
        <v>2.8985507246376812E-2</v>
      </c>
      <c r="D14" s="170"/>
      <c r="E14" s="169"/>
      <c r="F14" s="172"/>
      <c r="G14" s="169"/>
      <c r="H14" s="172"/>
      <c r="I14" s="169">
        <f>H13/H10</f>
        <v>0</v>
      </c>
      <c r="J14" s="172"/>
      <c r="K14" s="169">
        <f>J13/J10</f>
        <v>0.15384615384615385</v>
      </c>
      <c r="L14" s="172"/>
      <c r="M14" s="169">
        <f>L13/L10</f>
        <v>0</v>
      </c>
      <c r="N14" s="172"/>
      <c r="O14" s="171"/>
      <c r="P14" s="172"/>
      <c r="Q14" s="169">
        <f>P13/P10</f>
        <v>0</v>
      </c>
    </row>
    <row r="15" spans="1:17" s="166" customFormat="1" ht="25.5" x14ac:dyDescent="0.2">
      <c r="A15" s="141" t="s">
        <v>178</v>
      </c>
      <c r="B15" s="160">
        <f t="shared" si="0"/>
        <v>69</v>
      </c>
      <c r="C15" s="161">
        <f>B15/B$5</f>
        <v>0.98571428571428577</v>
      </c>
      <c r="D15" s="144"/>
      <c r="E15" s="175"/>
      <c r="F15" s="144"/>
      <c r="G15" s="176"/>
      <c r="H15" s="144">
        <v>22</v>
      </c>
      <c r="I15" s="175">
        <f>H15/H$5</f>
        <v>1</v>
      </c>
      <c r="J15" s="144">
        <v>13</v>
      </c>
      <c r="K15" s="177">
        <f>J15/J$5</f>
        <v>0.9285714285714286</v>
      </c>
      <c r="L15" s="144">
        <v>4</v>
      </c>
      <c r="M15" s="175">
        <f>L15/L$5</f>
        <v>1</v>
      </c>
      <c r="N15" s="144"/>
      <c r="O15" s="175"/>
      <c r="P15" s="144">
        <v>30</v>
      </c>
      <c r="Q15" s="175">
        <f>P15/P$5</f>
        <v>1</v>
      </c>
    </row>
    <row r="16" spans="1:17" s="166" customFormat="1" ht="32.25" customHeight="1" x14ac:dyDescent="0.2">
      <c r="A16" s="178" t="s">
        <v>179</v>
      </c>
      <c r="B16" s="160">
        <f t="shared" si="0"/>
        <v>69</v>
      </c>
      <c r="C16" s="163">
        <f>B16/B15</f>
        <v>1</v>
      </c>
      <c r="D16" s="144"/>
      <c r="E16" s="175"/>
      <c r="F16" s="144"/>
      <c r="G16" s="177"/>
      <c r="H16" s="144">
        <v>22</v>
      </c>
      <c r="I16" s="175">
        <f>H16/H15</f>
        <v>1</v>
      </c>
      <c r="J16" s="144">
        <v>13</v>
      </c>
      <c r="K16" s="175">
        <f>J16/J15</f>
        <v>1</v>
      </c>
      <c r="L16" s="144">
        <v>4</v>
      </c>
      <c r="M16" s="175">
        <f>L16/L15</f>
        <v>1</v>
      </c>
      <c r="N16" s="144"/>
      <c r="O16" s="175"/>
      <c r="P16" s="144">
        <v>30</v>
      </c>
      <c r="Q16" s="175">
        <f>P16/P15</f>
        <v>1</v>
      </c>
    </row>
    <row r="17" spans="1:17" s="166" customFormat="1" ht="27" customHeight="1" x14ac:dyDescent="0.2">
      <c r="A17" s="179" t="s">
        <v>180</v>
      </c>
      <c r="B17" s="148">
        <f t="shared" si="0"/>
        <v>20</v>
      </c>
      <c r="C17" s="180">
        <f>B17/B$5</f>
        <v>0.2857142857142857</v>
      </c>
      <c r="D17" s="181"/>
      <c r="E17" s="182"/>
      <c r="F17" s="181"/>
      <c r="G17" s="182"/>
      <c r="H17" s="181">
        <v>9</v>
      </c>
      <c r="I17" s="182">
        <f>H17/H$5</f>
        <v>0.40909090909090912</v>
      </c>
      <c r="J17" s="181">
        <v>4</v>
      </c>
      <c r="K17" s="182">
        <f>J17/J$5</f>
        <v>0.2857142857142857</v>
      </c>
      <c r="L17" s="181">
        <v>2</v>
      </c>
      <c r="M17" s="182">
        <f>L17/L$5</f>
        <v>0.5</v>
      </c>
      <c r="N17" s="181"/>
      <c r="O17" s="182"/>
      <c r="P17" s="181">
        <v>5</v>
      </c>
      <c r="Q17" s="182">
        <f>P17/P$5</f>
        <v>0.16666666666666666</v>
      </c>
    </row>
    <row r="18" spans="1:17" s="166" customFormat="1" ht="25.5" x14ac:dyDescent="0.2">
      <c r="A18" s="183" t="s">
        <v>179</v>
      </c>
      <c r="B18" s="148">
        <f t="shared" si="0"/>
        <v>19</v>
      </c>
      <c r="C18" s="180">
        <f>B18/B17</f>
        <v>0.95</v>
      </c>
      <c r="D18" s="181"/>
      <c r="E18" s="184"/>
      <c r="F18" s="181"/>
      <c r="G18" s="184"/>
      <c r="H18" s="181">
        <v>9</v>
      </c>
      <c r="I18" s="184">
        <f>H18/H17</f>
        <v>1</v>
      </c>
      <c r="J18" s="181">
        <v>4</v>
      </c>
      <c r="K18" s="184">
        <f>J18/J17</f>
        <v>1</v>
      </c>
      <c r="L18" s="181">
        <v>2</v>
      </c>
      <c r="M18" s="184">
        <f>L18/L17</f>
        <v>1</v>
      </c>
      <c r="N18" s="181"/>
      <c r="O18" s="182"/>
      <c r="P18" s="181">
        <v>4</v>
      </c>
      <c r="Q18" s="182">
        <f>P18/P17</f>
        <v>0.8</v>
      </c>
    </row>
    <row r="19" spans="1:17" s="166" customFormat="1" ht="25.5" x14ac:dyDescent="0.2">
      <c r="A19" s="183" t="s">
        <v>181</v>
      </c>
      <c r="B19" s="185">
        <f>SUM(D19+F19+H19+L19+N19+P19)</f>
        <v>1</v>
      </c>
      <c r="C19" s="180">
        <f>B19/B17</f>
        <v>0.05</v>
      </c>
      <c r="D19" s="181"/>
      <c r="E19" s="182"/>
      <c r="F19" s="181"/>
      <c r="G19" s="184"/>
      <c r="H19" s="181">
        <v>0</v>
      </c>
      <c r="I19" s="182"/>
      <c r="J19" s="181">
        <v>0</v>
      </c>
      <c r="K19" s="182"/>
      <c r="L19" s="181">
        <v>0</v>
      </c>
      <c r="M19" s="182"/>
      <c r="N19" s="181"/>
      <c r="O19" s="182"/>
      <c r="P19" s="186">
        <v>1</v>
      </c>
      <c r="Q19" s="182">
        <f>P19/P17</f>
        <v>0.2</v>
      </c>
    </row>
    <row r="20" spans="1:17" s="166" customFormat="1" ht="63.75" x14ac:dyDescent="0.2">
      <c r="A20" s="187" t="s">
        <v>182</v>
      </c>
      <c r="B20" s="185">
        <f>SUM(D20+F20+H20+L20+N20+P20)</f>
        <v>0</v>
      </c>
      <c r="C20" s="180">
        <f>B20/B19</f>
        <v>0</v>
      </c>
      <c r="D20" s="181"/>
      <c r="E20" s="184"/>
      <c r="F20" s="181"/>
      <c r="G20" s="184"/>
      <c r="H20" s="181"/>
      <c r="I20" s="184"/>
      <c r="J20" s="181"/>
      <c r="K20" s="182"/>
      <c r="L20" s="181"/>
      <c r="M20" s="184"/>
      <c r="N20" s="181"/>
      <c r="O20" s="182"/>
      <c r="P20" s="186">
        <v>0</v>
      </c>
      <c r="Q20" s="182">
        <f>P20/P19</f>
        <v>0</v>
      </c>
    </row>
    <row r="21" spans="1:17" s="166" customFormat="1" ht="27" customHeight="1" x14ac:dyDescent="0.2">
      <c r="A21" s="159" t="s">
        <v>183</v>
      </c>
      <c r="B21" s="160">
        <f>D21+F21+H21+J21+L21+N21+P21</f>
        <v>49</v>
      </c>
      <c r="C21" s="161">
        <f>B21/B$5</f>
        <v>0.7</v>
      </c>
      <c r="D21" s="144"/>
      <c r="E21" s="177"/>
      <c r="F21" s="144"/>
      <c r="G21" s="177"/>
      <c r="H21" s="144">
        <v>13</v>
      </c>
      <c r="I21" s="177">
        <f>H21/H$5</f>
        <v>0.59090909090909094</v>
      </c>
      <c r="J21" s="144">
        <v>9</v>
      </c>
      <c r="K21" s="177">
        <f>J21/J$5</f>
        <v>0.6428571428571429</v>
      </c>
      <c r="L21" s="144">
        <v>2</v>
      </c>
      <c r="M21" s="177">
        <f>L21/L$5</f>
        <v>0.5</v>
      </c>
      <c r="N21" s="144"/>
      <c r="O21" s="177"/>
      <c r="P21" s="144">
        <v>25</v>
      </c>
      <c r="Q21" s="177">
        <f>P21/P$5</f>
        <v>0.83333333333333337</v>
      </c>
    </row>
    <row r="22" spans="1:17" s="166" customFormat="1" ht="25.5" x14ac:dyDescent="0.2">
      <c r="A22" s="178" t="s">
        <v>179</v>
      </c>
      <c r="B22" s="160">
        <f>D22+F22+H22+J22+L22+N22+P22</f>
        <v>48</v>
      </c>
      <c r="C22" s="161">
        <f>B22/B21</f>
        <v>0.97959183673469385</v>
      </c>
      <c r="D22" s="144"/>
      <c r="E22" s="175"/>
      <c r="F22" s="144"/>
      <c r="G22" s="175"/>
      <c r="H22" s="144">
        <v>13</v>
      </c>
      <c r="I22" s="175">
        <f>H22/H21</f>
        <v>1</v>
      </c>
      <c r="J22" s="144">
        <v>8</v>
      </c>
      <c r="K22" s="177">
        <f>J22/J21</f>
        <v>0.88888888888888884</v>
      </c>
      <c r="L22" s="144">
        <v>2</v>
      </c>
      <c r="M22" s="175">
        <f>L22/L21</f>
        <v>1</v>
      </c>
      <c r="N22" s="144"/>
      <c r="O22" s="177"/>
      <c r="P22" s="144">
        <v>25</v>
      </c>
      <c r="Q22" s="175">
        <f>P22/P21</f>
        <v>1</v>
      </c>
    </row>
    <row r="23" spans="1:17" s="166" customFormat="1" ht="25.5" x14ac:dyDescent="0.2">
      <c r="A23" s="178" t="s">
        <v>184</v>
      </c>
      <c r="B23" s="160">
        <f>D23+F23+H23+J23+L23+N23+P23</f>
        <v>1</v>
      </c>
      <c r="C23" s="161">
        <f>B23/B21</f>
        <v>2.0408163265306121E-2</v>
      </c>
      <c r="D23" s="144"/>
      <c r="E23" s="177"/>
      <c r="F23" s="144"/>
      <c r="G23" s="175"/>
      <c r="H23" s="144">
        <v>0</v>
      </c>
      <c r="I23" s="177"/>
      <c r="J23" s="144">
        <v>1</v>
      </c>
      <c r="K23" s="177">
        <f>J23/J21</f>
        <v>0.1111111111111111</v>
      </c>
      <c r="L23" s="144">
        <v>0</v>
      </c>
      <c r="M23" s="177"/>
      <c r="N23" s="144">
        <v>0</v>
      </c>
      <c r="O23" s="177"/>
      <c r="P23" s="188">
        <v>0</v>
      </c>
      <c r="Q23" s="177"/>
    </row>
    <row r="24" spans="1:17" s="166" customFormat="1" ht="76.5" x14ac:dyDescent="0.2">
      <c r="A24" s="141" t="s">
        <v>185</v>
      </c>
      <c r="B24" s="160">
        <f t="shared" ref="B24:B26" si="1">D24+F24+H24+J24+L24+N24+P24</f>
        <v>2</v>
      </c>
      <c r="C24" s="163">
        <f>B24/(B19+B23)</f>
        <v>1</v>
      </c>
      <c r="D24" s="144"/>
      <c r="E24" s="175"/>
      <c r="F24" s="144"/>
      <c r="G24" s="175"/>
      <c r="H24" s="144"/>
      <c r="I24" s="177"/>
      <c r="J24" s="144">
        <v>1</v>
      </c>
      <c r="K24" s="175">
        <f>J23/J24</f>
        <v>1</v>
      </c>
      <c r="L24" s="144"/>
      <c r="M24" s="175"/>
      <c r="N24" s="144"/>
      <c r="O24" s="177"/>
      <c r="P24" s="188">
        <v>1</v>
      </c>
      <c r="Q24" s="175">
        <f>P24/P19</f>
        <v>1</v>
      </c>
    </row>
    <row r="25" spans="1:17" s="166" customFormat="1" ht="25.5" x14ac:dyDescent="0.2">
      <c r="A25" s="178" t="s">
        <v>179</v>
      </c>
      <c r="B25" s="160">
        <f t="shared" si="1"/>
        <v>1</v>
      </c>
      <c r="C25" s="161">
        <f>B25/B24</f>
        <v>0.5</v>
      </c>
      <c r="D25" s="144"/>
      <c r="E25" s="175"/>
      <c r="F25" s="144"/>
      <c r="G25" s="175"/>
      <c r="H25" s="144"/>
      <c r="I25" s="177"/>
      <c r="J25" s="144">
        <v>0</v>
      </c>
      <c r="K25" s="175">
        <f>J25/J24</f>
        <v>0</v>
      </c>
      <c r="L25" s="144"/>
      <c r="M25" s="175"/>
      <c r="N25" s="144"/>
      <c r="O25" s="177"/>
      <c r="P25" s="144">
        <v>1</v>
      </c>
      <c r="Q25" s="175">
        <f>P25/P24</f>
        <v>1</v>
      </c>
    </row>
    <row r="26" spans="1:17" s="166" customFormat="1" ht="25.5" x14ac:dyDescent="0.2">
      <c r="A26" s="178" t="s">
        <v>184</v>
      </c>
      <c r="B26" s="160">
        <f t="shared" si="1"/>
        <v>1</v>
      </c>
      <c r="C26" s="161">
        <f>B26/B24</f>
        <v>0.5</v>
      </c>
      <c r="D26" s="144"/>
      <c r="E26" s="175"/>
      <c r="F26" s="144"/>
      <c r="G26" s="175"/>
      <c r="H26" s="144"/>
      <c r="I26" s="177"/>
      <c r="J26" s="144">
        <v>1</v>
      </c>
      <c r="K26" s="175">
        <f>J26/J24</f>
        <v>1</v>
      </c>
      <c r="L26" s="144"/>
      <c r="M26" s="175"/>
      <c r="N26" s="144"/>
      <c r="O26" s="177"/>
      <c r="P26" s="188"/>
      <c r="Q26" s="177"/>
    </row>
    <row r="27" spans="1:17" s="166" customFormat="1" ht="27" customHeight="1" x14ac:dyDescent="0.2">
      <c r="A27" s="159" t="s">
        <v>186</v>
      </c>
      <c r="B27" s="160">
        <f>D27+F27+H27+J27+L27+N27+P27</f>
        <v>50</v>
      </c>
      <c r="C27" s="161">
        <f>B27/B$5</f>
        <v>0.7142857142857143</v>
      </c>
      <c r="D27" s="144"/>
      <c r="E27" s="177"/>
      <c r="F27" s="144"/>
      <c r="G27" s="177"/>
      <c r="H27" s="144">
        <v>13</v>
      </c>
      <c r="I27" s="177">
        <f>H27/H$5</f>
        <v>0.59090909090909094</v>
      </c>
      <c r="J27" s="144">
        <v>9</v>
      </c>
      <c r="K27" s="177">
        <f>J27/J$5</f>
        <v>0.6428571428571429</v>
      </c>
      <c r="L27" s="144">
        <v>2</v>
      </c>
      <c r="M27" s="177">
        <f>L27/L$5</f>
        <v>0.5</v>
      </c>
      <c r="N27" s="144"/>
      <c r="O27" s="177"/>
      <c r="P27" s="144">
        <v>26</v>
      </c>
      <c r="Q27" s="177">
        <f>P27/P$5</f>
        <v>0.8666666666666667</v>
      </c>
    </row>
    <row r="28" spans="1:17" s="166" customFormat="1" x14ac:dyDescent="0.2">
      <c r="A28" s="178" t="s">
        <v>187</v>
      </c>
      <c r="B28" s="160">
        <f>D28+F28+H28+J28+L28+N28+P28</f>
        <v>49</v>
      </c>
      <c r="C28" s="161">
        <f>B28/B27</f>
        <v>0.98</v>
      </c>
      <c r="D28" s="144"/>
      <c r="E28" s="175"/>
      <c r="F28" s="144"/>
      <c r="G28" s="175"/>
      <c r="H28" s="144">
        <v>13</v>
      </c>
      <c r="I28" s="175">
        <f>H28/H27</f>
        <v>1</v>
      </c>
      <c r="J28" s="144">
        <v>8</v>
      </c>
      <c r="K28" s="177">
        <f>J28/J27</f>
        <v>0.88888888888888884</v>
      </c>
      <c r="L28" s="144">
        <v>2</v>
      </c>
      <c r="M28" s="175">
        <f>L28/L27</f>
        <v>1</v>
      </c>
      <c r="N28" s="144"/>
      <c r="O28" s="177"/>
      <c r="P28" s="144">
        <v>26</v>
      </c>
      <c r="Q28" s="177">
        <f>P28/P27</f>
        <v>1</v>
      </c>
    </row>
    <row r="29" spans="1:17" s="166" customFormat="1" x14ac:dyDescent="0.2">
      <c r="A29" s="178" t="s">
        <v>188</v>
      </c>
      <c r="B29" s="160">
        <f>D29+F29+H29+J29+L29+N29+P29</f>
        <v>1</v>
      </c>
      <c r="C29" s="161">
        <f>B29/B27</f>
        <v>0.02</v>
      </c>
      <c r="D29" s="144"/>
      <c r="E29" s="177"/>
      <c r="F29" s="144"/>
      <c r="G29" s="175"/>
      <c r="H29" s="144">
        <v>0</v>
      </c>
      <c r="I29" s="177"/>
      <c r="J29" s="144">
        <v>1</v>
      </c>
      <c r="K29" s="177"/>
      <c r="L29" s="144">
        <v>0</v>
      </c>
      <c r="M29" s="177"/>
      <c r="N29" s="144"/>
      <c r="O29" s="177"/>
      <c r="P29" s="188">
        <v>0</v>
      </c>
      <c r="Q29" s="177"/>
    </row>
    <row r="30" spans="1:17" ht="15.75" customHeight="1" x14ac:dyDescent="0.2">
      <c r="A30" s="179" t="s">
        <v>189</v>
      </c>
      <c r="B30" s="148">
        <f>D30+F30+H30+J30+L30+N30+P30</f>
        <v>7</v>
      </c>
      <c r="C30" s="180">
        <f>B30/B$5</f>
        <v>0.1</v>
      </c>
      <c r="D30" s="181"/>
      <c r="E30" s="182"/>
      <c r="F30" s="181"/>
      <c r="G30" s="182"/>
      <c r="H30" s="181">
        <v>5</v>
      </c>
      <c r="I30" s="182">
        <f>H30/H$5</f>
        <v>0.22727272727272727</v>
      </c>
      <c r="J30" s="181">
        <v>0</v>
      </c>
      <c r="K30" s="182"/>
      <c r="L30" s="181">
        <v>1</v>
      </c>
      <c r="M30" s="182">
        <f>L30/L$5</f>
        <v>0.25</v>
      </c>
      <c r="N30" s="181"/>
      <c r="O30" s="182"/>
      <c r="P30" s="189">
        <v>1</v>
      </c>
      <c r="Q30" s="182">
        <f>P30/P$5</f>
        <v>3.3333333333333333E-2</v>
      </c>
    </row>
    <row r="31" spans="1:17" ht="25.5" x14ac:dyDescent="0.2">
      <c r="A31" s="190" t="s">
        <v>190</v>
      </c>
      <c r="B31" s="148">
        <f>D31+F31+H31+J31+L31+N31+P31</f>
        <v>7</v>
      </c>
      <c r="C31" s="180">
        <f>B31/B$10</f>
        <v>0.10144927536231885</v>
      </c>
      <c r="D31" s="181"/>
      <c r="E31" s="182"/>
      <c r="F31" s="181"/>
      <c r="G31" s="182"/>
      <c r="H31" s="181">
        <v>5</v>
      </c>
      <c r="I31" s="182">
        <f>H31/H$10</f>
        <v>0.22727272727272727</v>
      </c>
      <c r="J31" s="181"/>
      <c r="K31" s="182"/>
      <c r="L31" s="181">
        <v>1</v>
      </c>
      <c r="M31" s="182">
        <f>L31/L$10</f>
        <v>0.25</v>
      </c>
      <c r="N31" s="181"/>
      <c r="O31" s="182"/>
      <c r="P31" s="181">
        <v>1</v>
      </c>
      <c r="Q31" s="182">
        <f>P31/P$10</f>
        <v>3.3333333333333333E-2</v>
      </c>
    </row>
    <row r="32" spans="1:17" ht="16.5" customHeight="1" x14ac:dyDescent="0.2">
      <c r="A32" s="191" t="s">
        <v>191</v>
      </c>
      <c r="B32" s="185"/>
      <c r="C32" s="192">
        <f>B31/B30</f>
        <v>1</v>
      </c>
      <c r="D32" s="181"/>
      <c r="E32" s="182"/>
      <c r="F32" s="181"/>
      <c r="G32" s="184"/>
      <c r="H32" s="181"/>
      <c r="I32" s="184">
        <f>H31/H30</f>
        <v>1</v>
      </c>
      <c r="J32" s="193"/>
      <c r="K32" s="184"/>
      <c r="L32" s="193"/>
      <c r="M32" s="184">
        <f>L31/L30</f>
        <v>1</v>
      </c>
      <c r="N32" s="193"/>
      <c r="O32" s="184"/>
      <c r="P32" s="193"/>
      <c r="Q32" s="184">
        <f>P31/P30</f>
        <v>1</v>
      </c>
    </row>
    <row r="33" spans="1:17" ht="25.5" x14ac:dyDescent="0.2">
      <c r="A33" s="183" t="s">
        <v>192</v>
      </c>
      <c r="B33" s="148">
        <f>D33+F33+H33+J33+L33+N33+P33</f>
        <v>7</v>
      </c>
      <c r="C33" s="192">
        <f>B33/B31</f>
        <v>1</v>
      </c>
      <c r="D33" s="181"/>
      <c r="E33" s="184"/>
      <c r="F33" s="181"/>
      <c r="G33" s="184"/>
      <c r="H33" s="181">
        <v>5</v>
      </c>
      <c r="I33" s="184">
        <f>H33/H31</f>
        <v>1</v>
      </c>
      <c r="J33" s="181"/>
      <c r="K33" s="182"/>
      <c r="L33" s="181">
        <v>1</v>
      </c>
      <c r="M33" s="184">
        <f>L33/L31</f>
        <v>1</v>
      </c>
      <c r="N33" s="181"/>
      <c r="O33" s="182"/>
      <c r="P33" s="181">
        <v>1</v>
      </c>
      <c r="Q33" s="184">
        <f>P33/P31</f>
        <v>1</v>
      </c>
    </row>
    <row r="34" spans="1:17" s="166" customFormat="1" ht="16.5" customHeight="1" x14ac:dyDescent="0.2">
      <c r="A34" s="141" t="s">
        <v>193</v>
      </c>
      <c r="B34" s="160">
        <f>D34+F34+H34+J34+L34+N34+P34</f>
        <v>10</v>
      </c>
      <c r="C34" s="161">
        <f>B34/B$5</f>
        <v>0.14285714285714285</v>
      </c>
      <c r="D34" s="144"/>
      <c r="E34" s="177"/>
      <c r="F34" s="144"/>
      <c r="G34" s="177"/>
      <c r="H34" s="144">
        <v>4</v>
      </c>
      <c r="I34" s="177">
        <f>H34/H$5</f>
        <v>0.18181818181818182</v>
      </c>
      <c r="J34" s="144">
        <v>3</v>
      </c>
      <c r="K34" s="177">
        <f>J34/J$5</f>
        <v>0.21428571428571427</v>
      </c>
      <c r="L34" s="144">
        <v>1</v>
      </c>
      <c r="M34" s="177">
        <f>L34/L$5</f>
        <v>0.25</v>
      </c>
      <c r="N34" s="144"/>
      <c r="O34" s="177"/>
      <c r="P34" s="144">
        <v>2</v>
      </c>
      <c r="Q34" s="177">
        <f>P34/P$5</f>
        <v>6.6666666666666666E-2</v>
      </c>
    </row>
    <row r="35" spans="1:17" s="166" customFormat="1" ht="30" customHeight="1" x14ac:dyDescent="0.2">
      <c r="A35" s="194" t="s">
        <v>190</v>
      </c>
      <c r="B35" s="160">
        <f>D35+F35+H35+J35+L35+N35+P35</f>
        <v>10</v>
      </c>
      <c r="C35" s="161">
        <f>B35/B$10</f>
        <v>0.14492753623188406</v>
      </c>
      <c r="D35" s="144"/>
      <c r="E35" s="177"/>
      <c r="F35" s="144"/>
      <c r="G35" s="177"/>
      <c r="H35" s="144">
        <v>4</v>
      </c>
      <c r="I35" s="177">
        <f>H35/H$10</f>
        <v>0.18181818181818182</v>
      </c>
      <c r="J35" s="144">
        <v>3</v>
      </c>
      <c r="K35" s="177">
        <f>J35/J$10</f>
        <v>0.23076923076923078</v>
      </c>
      <c r="L35" s="144">
        <v>1</v>
      </c>
      <c r="M35" s="177">
        <f>L35/L$10</f>
        <v>0.25</v>
      </c>
      <c r="N35" s="144"/>
      <c r="O35" s="177"/>
      <c r="P35" s="144">
        <v>2</v>
      </c>
      <c r="Q35" s="177">
        <f>P35/P$10</f>
        <v>6.6666666666666666E-2</v>
      </c>
    </row>
    <row r="36" spans="1:17" s="166" customFormat="1" x14ac:dyDescent="0.2">
      <c r="A36" s="195" t="s">
        <v>191</v>
      </c>
      <c r="B36" s="160"/>
      <c r="C36" s="163">
        <f>B35/B34</f>
        <v>1</v>
      </c>
      <c r="D36" s="144"/>
      <c r="E36" s="175"/>
      <c r="F36" s="144"/>
      <c r="G36" s="175"/>
      <c r="H36" s="144"/>
      <c r="I36" s="175">
        <f>H35/H34</f>
        <v>1</v>
      </c>
      <c r="J36" s="144"/>
      <c r="K36" s="175">
        <f>J35/J34</f>
        <v>1</v>
      </c>
      <c r="L36" s="144"/>
      <c r="M36" s="175">
        <f>L35/L34</f>
        <v>1</v>
      </c>
      <c r="N36" s="144"/>
      <c r="O36" s="177"/>
      <c r="P36" s="144"/>
      <c r="Q36" s="175">
        <f>P35/P34</f>
        <v>1</v>
      </c>
    </row>
    <row r="37" spans="1:17" s="166" customFormat="1" ht="25.5" x14ac:dyDescent="0.2">
      <c r="A37" s="178" t="s">
        <v>192</v>
      </c>
      <c r="B37" s="160">
        <f>D37+F37+H37+J37+L37+N37+P37</f>
        <v>9</v>
      </c>
      <c r="C37" s="161">
        <f>B37/B35</f>
        <v>0.9</v>
      </c>
      <c r="D37" s="144"/>
      <c r="E37" s="175"/>
      <c r="F37" s="144"/>
      <c r="G37" s="177"/>
      <c r="H37" s="144">
        <v>4</v>
      </c>
      <c r="I37" s="175">
        <f>H37/H35</f>
        <v>1</v>
      </c>
      <c r="J37" s="144">
        <v>2</v>
      </c>
      <c r="K37" s="177">
        <f>J37/J35</f>
        <v>0.66666666666666663</v>
      </c>
      <c r="L37" s="144">
        <v>1</v>
      </c>
      <c r="M37" s="175">
        <f>L37/L35</f>
        <v>1</v>
      </c>
      <c r="N37" s="144"/>
      <c r="O37" s="177"/>
      <c r="P37" s="144">
        <v>2</v>
      </c>
      <c r="Q37" s="175">
        <f>P37/P35</f>
        <v>1</v>
      </c>
    </row>
    <row r="38" spans="1:17" s="166" customFormat="1" ht="25.5" x14ac:dyDescent="0.2">
      <c r="A38" s="178" t="s">
        <v>194</v>
      </c>
      <c r="B38" s="160">
        <f>D38+F38+H38+J38+L38+N38+P38</f>
        <v>1</v>
      </c>
      <c r="C38" s="163">
        <f>B38/B35</f>
        <v>0.1</v>
      </c>
      <c r="D38" s="144"/>
      <c r="E38" s="175"/>
      <c r="F38" s="144"/>
      <c r="G38" s="177"/>
      <c r="H38" s="144"/>
      <c r="I38" s="175"/>
      <c r="J38" s="144">
        <v>1</v>
      </c>
      <c r="K38" s="177">
        <f>J38/J35</f>
        <v>0.33333333333333331</v>
      </c>
      <c r="L38" s="144"/>
      <c r="M38" s="175"/>
      <c r="N38" s="144"/>
      <c r="O38" s="177"/>
      <c r="P38" s="144"/>
      <c r="Q38" s="175"/>
    </row>
    <row r="39" spans="1:17" s="166" customFormat="1" ht="15.75" customHeight="1" x14ac:dyDescent="0.2">
      <c r="A39" s="179" t="s">
        <v>195</v>
      </c>
      <c r="B39" s="148">
        <f>D39+F39+H39+J39+L39+N39+P39</f>
        <v>6</v>
      </c>
      <c r="C39" s="180">
        <f>B39/B$5</f>
        <v>8.5714285714285715E-2</v>
      </c>
      <c r="D39" s="181"/>
      <c r="E39" s="182"/>
      <c r="F39" s="181"/>
      <c r="G39" s="182"/>
      <c r="H39" s="181">
        <v>0</v>
      </c>
      <c r="I39" s="182">
        <f>H39/H$5</f>
        <v>0</v>
      </c>
      <c r="J39" s="181">
        <v>2</v>
      </c>
      <c r="K39" s="182">
        <f>J39/J$5</f>
        <v>0.14285714285714285</v>
      </c>
      <c r="L39" s="181">
        <v>1</v>
      </c>
      <c r="M39" s="182">
        <f>L39/L$5</f>
        <v>0.25</v>
      </c>
      <c r="N39" s="181"/>
      <c r="O39" s="182"/>
      <c r="P39" s="181">
        <v>3</v>
      </c>
      <c r="Q39" s="182">
        <f>P39/P$5</f>
        <v>0.1</v>
      </c>
    </row>
    <row r="40" spans="1:17" s="166" customFormat="1" ht="33" customHeight="1" x14ac:dyDescent="0.2">
      <c r="A40" s="190" t="s">
        <v>190</v>
      </c>
      <c r="B40" s="148">
        <f>D40+F40+H40+J40+L40+N40+P40</f>
        <v>6</v>
      </c>
      <c r="C40" s="180">
        <f>B40/B$10</f>
        <v>8.6956521739130432E-2</v>
      </c>
      <c r="D40" s="181"/>
      <c r="E40" s="182"/>
      <c r="F40" s="181"/>
      <c r="G40" s="182"/>
      <c r="H40" s="181"/>
      <c r="I40" s="182"/>
      <c r="J40" s="181">
        <v>2</v>
      </c>
      <c r="K40" s="182">
        <f>J40/J$10</f>
        <v>0.15384615384615385</v>
      </c>
      <c r="L40" s="181">
        <v>1</v>
      </c>
      <c r="M40" s="182">
        <f>L40/L$10</f>
        <v>0.25</v>
      </c>
      <c r="N40" s="181"/>
      <c r="O40" s="182"/>
      <c r="P40" s="181">
        <v>3</v>
      </c>
      <c r="Q40" s="182">
        <f>P40/P$10</f>
        <v>0.1</v>
      </c>
    </row>
    <row r="41" spans="1:17" s="166" customFormat="1" ht="16.5" customHeight="1" x14ac:dyDescent="0.2">
      <c r="A41" s="191" t="s">
        <v>191</v>
      </c>
      <c r="B41" s="185"/>
      <c r="C41" s="192">
        <f>B40/B39</f>
        <v>1</v>
      </c>
      <c r="D41" s="193"/>
      <c r="E41" s="184"/>
      <c r="F41" s="193"/>
      <c r="G41" s="184"/>
      <c r="H41" s="193"/>
      <c r="I41" s="184"/>
      <c r="J41" s="193"/>
      <c r="K41" s="184">
        <f>J40/J39</f>
        <v>1</v>
      </c>
      <c r="L41" s="193"/>
      <c r="M41" s="184">
        <f>L40/L39</f>
        <v>1</v>
      </c>
      <c r="N41" s="193"/>
      <c r="O41" s="184"/>
      <c r="P41" s="193"/>
      <c r="Q41" s="184">
        <f>P40/P39</f>
        <v>1</v>
      </c>
    </row>
    <row r="42" spans="1:17" s="166" customFormat="1" ht="33.75" customHeight="1" x14ac:dyDescent="0.2">
      <c r="A42" s="183" t="s">
        <v>192</v>
      </c>
      <c r="B42" s="148">
        <f>D42+F42+H42+J42+L42+N42+P42</f>
        <v>5</v>
      </c>
      <c r="C42" s="180">
        <f>B42/B40</f>
        <v>0.83333333333333337</v>
      </c>
      <c r="D42" s="181"/>
      <c r="E42" s="184"/>
      <c r="F42" s="181"/>
      <c r="G42" s="184"/>
      <c r="H42" s="181"/>
      <c r="I42" s="184"/>
      <c r="J42" s="181">
        <v>1</v>
      </c>
      <c r="K42" s="184">
        <f>J42/J40</f>
        <v>0.5</v>
      </c>
      <c r="L42" s="181">
        <v>1</v>
      </c>
      <c r="M42" s="184">
        <f>L42/L40</f>
        <v>1</v>
      </c>
      <c r="N42" s="181"/>
      <c r="O42" s="182"/>
      <c r="P42" s="181">
        <v>3</v>
      </c>
      <c r="Q42" s="184">
        <f>P42/P40</f>
        <v>1</v>
      </c>
    </row>
    <row r="43" spans="1:17" ht="30.75" customHeight="1" x14ac:dyDescent="0.2">
      <c r="A43" s="183" t="s">
        <v>194</v>
      </c>
      <c r="B43" s="185">
        <f>D43+F43+H43+J43+L43+N43+P43</f>
        <v>1</v>
      </c>
      <c r="C43" s="180">
        <f>B43/B40</f>
        <v>0.16666666666666666</v>
      </c>
      <c r="D43" s="196"/>
      <c r="E43" s="182"/>
      <c r="F43" s="181"/>
      <c r="G43" s="182"/>
      <c r="H43" s="181"/>
      <c r="I43" s="182"/>
      <c r="J43" s="181">
        <v>1</v>
      </c>
      <c r="K43" s="184">
        <f>J43/J40</f>
        <v>0.5</v>
      </c>
      <c r="L43" s="181"/>
      <c r="M43" s="182"/>
      <c r="N43" s="181"/>
      <c r="O43" s="182"/>
      <c r="P43" s="181"/>
      <c r="Q43" s="182"/>
    </row>
    <row r="44" spans="1:17" s="166" customFormat="1" ht="17.25" customHeight="1" x14ac:dyDescent="0.2">
      <c r="A44" s="141" t="s">
        <v>196</v>
      </c>
      <c r="B44" s="160">
        <f>D44+F44+H44+J44+L44+N44+P44</f>
        <v>17</v>
      </c>
      <c r="C44" s="161">
        <f>B44/B$5</f>
        <v>0.24285714285714285</v>
      </c>
      <c r="D44" s="144"/>
      <c r="E44" s="177"/>
      <c r="F44" s="144"/>
      <c r="G44" s="177"/>
      <c r="H44" s="144">
        <v>5</v>
      </c>
      <c r="I44" s="177">
        <f>H44/H$5</f>
        <v>0.22727272727272727</v>
      </c>
      <c r="J44" s="144">
        <v>5</v>
      </c>
      <c r="K44" s="177">
        <f>J44/J$5</f>
        <v>0.35714285714285715</v>
      </c>
      <c r="L44" s="144">
        <v>1</v>
      </c>
      <c r="M44" s="177">
        <f>L44/L$5</f>
        <v>0.25</v>
      </c>
      <c r="N44" s="144"/>
      <c r="O44" s="177"/>
      <c r="P44" s="144">
        <v>6</v>
      </c>
      <c r="Q44" s="177">
        <f>P44/P$5</f>
        <v>0.2</v>
      </c>
    </row>
    <row r="45" spans="1:17" s="166" customFormat="1" ht="25.5" x14ac:dyDescent="0.2">
      <c r="A45" s="194" t="s">
        <v>190</v>
      </c>
      <c r="B45" s="160">
        <f>D45+F45+H45+J45+L45+N45+P45</f>
        <v>16</v>
      </c>
      <c r="C45" s="161">
        <f>B45/B$10</f>
        <v>0.2318840579710145</v>
      </c>
      <c r="D45" s="144"/>
      <c r="E45" s="177"/>
      <c r="F45" s="144"/>
      <c r="G45" s="177"/>
      <c r="H45" s="144">
        <v>5</v>
      </c>
      <c r="I45" s="177">
        <f>H45/H$10</f>
        <v>0.22727272727272727</v>
      </c>
      <c r="J45" s="144">
        <v>4</v>
      </c>
      <c r="K45" s="177">
        <f>J45/J$10</f>
        <v>0.30769230769230771</v>
      </c>
      <c r="L45" s="144">
        <v>1</v>
      </c>
      <c r="M45" s="177">
        <f>L45/L$10</f>
        <v>0.25</v>
      </c>
      <c r="N45" s="144"/>
      <c r="O45" s="177"/>
      <c r="P45" s="144">
        <v>6</v>
      </c>
      <c r="Q45" s="177">
        <f>P45/P$10</f>
        <v>0.2</v>
      </c>
    </row>
    <row r="46" spans="1:17" s="166" customFormat="1" ht="18.75" customHeight="1" x14ac:dyDescent="0.2">
      <c r="A46" s="195" t="s">
        <v>191</v>
      </c>
      <c r="B46" s="160"/>
      <c r="C46" s="161">
        <f>B45/B44</f>
        <v>0.94117647058823528</v>
      </c>
      <c r="D46" s="144"/>
      <c r="E46" s="175"/>
      <c r="F46" s="144"/>
      <c r="G46" s="177"/>
      <c r="H46" s="144"/>
      <c r="I46" s="175">
        <f>H45/H44</f>
        <v>1</v>
      </c>
      <c r="J46" s="144"/>
      <c r="K46" s="176">
        <f>J45/J44</f>
        <v>0.8</v>
      </c>
      <c r="L46" s="144"/>
      <c r="M46" s="175">
        <f>L45/L44</f>
        <v>1</v>
      </c>
      <c r="N46" s="144"/>
      <c r="O46" s="175"/>
      <c r="P46" s="144"/>
      <c r="Q46" s="175">
        <f>P45/P44</f>
        <v>1</v>
      </c>
    </row>
    <row r="47" spans="1:17" s="166" customFormat="1" ht="27.75" customHeight="1" x14ac:dyDescent="0.2">
      <c r="A47" s="178" t="s">
        <v>192</v>
      </c>
      <c r="B47" s="160">
        <f>D47+F47+H47+J47+L47+N47+P47</f>
        <v>14</v>
      </c>
      <c r="C47" s="161">
        <f>B47/B45</f>
        <v>0.875</v>
      </c>
      <c r="D47" s="144"/>
      <c r="E47" s="177"/>
      <c r="F47" s="144"/>
      <c r="G47" s="177"/>
      <c r="H47" s="144">
        <v>4</v>
      </c>
      <c r="I47" s="177">
        <f>H47/H45</f>
        <v>0.8</v>
      </c>
      <c r="J47" s="144">
        <v>3</v>
      </c>
      <c r="K47" s="177">
        <f>J47/J45</f>
        <v>0.75</v>
      </c>
      <c r="L47" s="144">
        <v>1</v>
      </c>
      <c r="M47" s="175">
        <f>L47/L45</f>
        <v>1</v>
      </c>
      <c r="N47" s="144"/>
      <c r="O47" s="175"/>
      <c r="P47" s="144">
        <v>6</v>
      </c>
      <c r="Q47" s="175">
        <f>P47/P45</f>
        <v>1</v>
      </c>
    </row>
    <row r="48" spans="1:17" s="166" customFormat="1" ht="30" customHeight="1" x14ac:dyDescent="0.2">
      <c r="A48" s="178" t="s">
        <v>194</v>
      </c>
      <c r="B48" s="160">
        <f>D48+F48+H48+J48+L48+N48+P48</f>
        <v>2</v>
      </c>
      <c r="C48" s="161">
        <f>B48/B45</f>
        <v>0.125</v>
      </c>
      <c r="D48" s="144"/>
      <c r="E48" s="177"/>
      <c r="F48" s="144"/>
      <c r="G48" s="177"/>
      <c r="H48" s="144">
        <v>1</v>
      </c>
      <c r="I48" s="177">
        <f>H48/H45</f>
        <v>0.2</v>
      </c>
      <c r="J48" s="144">
        <v>1</v>
      </c>
      <c r="K48" s="176">
        <f>J48/J45</f>
        <v>0.25</v>
      </c>
      <c r="L48" s="144">
        <v>0</v>
      </c>
      <c r="M48" s="177"/>
      <c r="N48" s="144"/>
      <c r="O48" s="175"/>
      <c r="P48" s="144">
        <v>0</v>
      </c>
      <c r="Q48" s="176"/>
    </row>
    <row r="49" spans="1:17" s="166" customFormat="1" ht="24" customHeight="1" x14ac:dyDescent="0.2">
      <c r="A49" s="187" t="s">
        <v>197</v>
      </c>
      <c r="B49" s="148">
        <f>D49+F49+H49+J49+L49+N49+P49</f>
        <v>12</v>
      </c>
      <c r="C49" s="180">
        <f>B49/B$5</f>
        <v>0.17142857142857143</v>
      </c>
      <c r="D49" s="181"/>
      <c r="E49" s="182"/>
      <c r="F49" s="181"/>
      <c r="G49" s="182"/>
      <c r="H49" s="181">
        <v>2</v>
      </c>
      <c r="I49" s="182">
        <f>H49/H$5</f>
        <v>9.0909090909090912E-2</v>
      </c>
      <c r="J49" s="181">
        <v>1</v>
      </c>
      <c r="K49" s="182">
        <f>J49/J$5</f>
        <v>7.1428571428571425E-2</v>
      </c>
      <c r="L49" s="181">
        <v>0</v>
      </c>
      <c r="M49" s="182">
        <f>L49/L$5</f>
        <v>0</v>
      </c>
      <c r="N49" s="181"/>
      <c r="O49" s="182"/>
      <c r="P49" s="181">
        <v>9</v>
      </c>
      <c r="Q49" s="182">
        <f>P49/P$5</f>
        <v>0.3</v>
      </c>
    </row>
    <row r="50" spans="1:17" s="166" customFormat="1" ht="30" customHeight="1" x14ac:dyDescent="0.2">
      <c r="A50" s="190" t="s">
        <v>190</v>
      </c>
      <c r="B50" s="148">
        <f>D50+F50+H50+J50+L50+N50+P50</f>
        <v>12</v>
      </c>
      <c r="C50" s="180">
        <f>B50/B$10</f>
        <v>0.17391304347826086</v>
      </c>
      <c r="D50" s="181"/>
      <c r="E50" s="182"/>
      <c r="F50" s="181"/>
      <c r="G50" s="182"/>
      <c r="H50" s="181">
        <v>2</v>
      </c>
      <c r="I50" s="182">
        <f>H50/H$10</f>
        <v>9.0909090909090912E-2</v>
      </c>
      <c r="J50" s="181">
        <v>1</v>
      </c>
      <c r="K50" s="182">
        <f>J50/J$10</f>
        <v>7.6923076923076927E-2</v>
      </c>
      <c r="L50" s="181"/>
      <c r="M50" s="182"/>
      <c r="N50" s="181"/>
      <c r="O50" s="182"/>
      <c r="P50" s="181">
        <v>9</v>
      </c>
      <c r="Q50" s="182">
        <f>P50/P$10</f>
        <v>0.3</v>
      </c>
    </row>
    <row r="51" spans="1:17" s="166" customFormat="1" x14ac:dyDescent="0.2">
      <c r="A51" s="191" t="s">
        <v>191</v>
      </c>
      <c r="B51" s="185"/>
      <c r="C51" s="192">
        <f>B50/B49</f>
        <v>1</v>
      </c>
      <c r="D51" s="181"/>
      <c r="E51" s="184"/>
      <c r="F51" s="181"/>
      <c r="G51" s="182"/>
      <c r="H51" s="181"/>
      <c r="I51" s="184">
        <f>H50/H49</f>
        <v>1</v>
      </c>
      <c r="J51" s="181"/>
      <c r="K51" s="184">
        <f>J50/J49</f>
        <v>1</v>
      </c>
      <c r="L51" s="193"/>
      <c r="M51" s="184"/>
      <c r="N51" s="181"/>
      <c r="O51" s="182"/>
      <c r="P51" s="181"/>
      <c r="Q51" s="184">
        <f>P50/P49</f>
        <v>1</v>
      </c>
    </row>
    <row r="52" spans="1:17" s="166" customFormat="1" ht="32.25" customHeight="1" x14ac:dyDescent="0.2">
      <c r="A52" s="183" t="s">
        <v>192</v>
      </c>
      <c r="B52" s="148">
        <f>D52+F52+H52+J52+L52+N52+P52</f>
        <v>12</v>
      </c>
      <c r="C52" s="192">
        <f>B52/B50</f>
        <v>1</v>
      </c>
      <c r="D52" s="181"/>
      <c r="E52" s="184"/>
      <c r="F52" s="181"/>
      <c r="G52" s="184"/>
      <c r="H52" s="181">
        <v>2</v>
      </c>
      <c r="I52" s="184">
        <f>H52/H50</f>
        <v>1</v>
      </c>
      <c r="J52" s="181">
        <v>1</v>
      </c>
      <c r="K52" s="184">
        <f>J52/J50</f>
        <v>1</v>
      </c>
      <c r="L52" s="181"/>
      <c r="M52" s="184"/>
      <c r="N52" s="181"/>
      <c r="O52" s="182"/>
      <c r="P52" s="181">
        <v>9</v>
      </c>
      <c r="Q52" s="184">
        <f>P52/P50</f>
        <v>1</v>
      </c>
    </row>
    <row r="53" spans="1:17" s="166" customFormat="1" ht="15.75" customHeight="1" x14ac:dyDescent="0.2">
      <c r="A53" s="141" t="s">
        <v>198</v>
      </c>
      <c r="B53" s="160">
        <f>D53+F53+H53+J53+L53+N53+P53</f>
        <v>1</v>
      </c>
      <c r="C53" s="161">
        <f>B53/B$5</f>
        <v>1.4285714285714285E-2</v>
      </c>
      <c r="D53" s="144"/>
      <c r="E53" s="177"/>
      <c r="F53" s="144"/>
      <c r="G53" s="177"/>
      <c r="H53" s="144">
        <v>0</v>
      </c>
      <c r="I53" s="177">
        <f>H53/H$5</f>
        <v>0</v>
      </c>
      <c r="J53" s="144">
        <v>0</v>
      </c>
      <c r="K53" s="177">
        <f>J53/J$5</f>
        <v>0</v>
      </c>
      <c r="L53" s="144">
        <v>0</v>
      </c>
      <c r="M53" s="177">
        <f>L53/L$5</f>
        <v>0</v>
      </c>
      <c r="N53" s="144"/>
      <c r="O53" s="177"/>
      <c r="P53" s="144">
        <v>1</v>
      </c>
      <c r="Q53" s="177">
        <f>P53/P$5</f>
        <v>3.3333333333333333E-2</v>
      </c>
    </row>
    <row r="54" spans="1:17" s="166" customFormat="1" ht="25.5" x14ac:dyDescent="0.2">
      <c r="A54" s="194" t="s">
        <v>190</v>
      </c>
      <c r="B54" s="160">
        <f>D54+F54+H54+J54+L54+N54+P54</f>
        <v>1</v>
      </c>
      <c r="C54" s="161">
        <f>B54/B$10</f>
        <v>1.4492753623188406E-2</v>
      </c>
      <c r="D54" s="144"/>
      <c r="E54" s="177"/>
      <c r="F54" s="144"/>
      <c r="G54" s="177"/>
      <c r="H54" s="144"/>
      <c r="I54" s="177"/>
      <c r="J54" s="144"/>
      <c r="K54" s="177"/>
      <c r="L54" s="144"/>
      <c r="M54" s="177"/>
      <c r="N54" s="144"/>
      <c r="O54" s="175"/>
      <c r="P54" s="144">
        <v>1</v>
      </c>
      <c r="Q54" s="177">
        <f>P54/P$10</f>
        <v>3.3333333333333333E-2</v>
      </c>
    </row>
    <row r="55" spans="1:17" s="166" customFormat="1" ht="18" customHeight="1" x14ac:dyDescent="0.2">
      <c r="A55" s="195" t="s">
        <v>191</v>
      </c>
      <c r="B55" s="160"/>
      <c r="C55" s="163">
        <f>B54/B53</f>
        <v>1</v>
      </c>
      <c r="D55" s="144"/>
      <c r="E55" s="177"/>
      <c r="F55" s="144"/>
      <c r="G55" s="177"/>
      <c r="H55" s="144"/>
      <c r="I55" s="175"/>
      <c r="J55" s="144"/>
      <c r="K55" s="175"/>
      <c r="L55" s="144"/>
      <c r="M55" s="175"/>
      <c r="N55" s="144"/>
      <c r="O55" s="177"/>
      <c r="P55" s="144"/>
      <c r="Q55" s="175">
        <f>P54/P53</f>
        <v>1</v>
      </c>
    </row>
    <row r="56" spans="1:17" s="166" customFormat="1" ht="27" customHeight="1" x14ac:dyDescent="0.2">
      <c r="A56" s="178" t="s">
        <v>192</v>
      </c>
      <c r="B56" s="160">
        <f>D56+F56+H56+J56+L56+N56+P56</f>
        <v>1</v>
      </c>
      <c r="C56" s="163">
        <f>B56/B54</f>
        <v>1</v>
      </c>
      <c r="D56" s="144"/>
      <c r="E56" s="177"/>
      <c r="F56" s="144"/>
      <c r="G56" s="177"/>
      <c r="H56" s="144"/>
      <c r="I56" s="177"/>
      <c r="J56" s="144"/>
      <c r="K56" s="175"/>
      <c r="L56" s="144"/>
      <c r="M56" s="175"/>
      <c r="N56" s="144"/>
      <c r="O56" s="177"/>
      <c r="P56" s="144">
        <v>1</v>
      </c>
      <c r="Q56" s="176">
        <f>P56/P54</f>
        <v>1</v>
      </c>
    </row>
    <row r="57" spans="1:17" s="166" customFormat="1" ht="18" customHeight="1" x14ac:dyDescent="0.2">
      <c r="A57" s="187" t="s">
        <v>199</v>
      </c>
      <c r="B57" s="148">
        <f>D57+F57+H57+J57+L57+N57+P57</f>
        <v>7</v>
      </c>
      <c r="C57" s="180">
        <f>B57/B$5</f>
        <v>0.1</v>
      </c>
      <c r="D57" s="181"/>
      <c r="E57" s="182"/>
      <c r="F57" s="181"/>
      <c r="G57" s="182"/>
      <c r="H57" s="181">
        <v>1</v>
      </c>
      <c r="I57" s="182">
        <f>H57/H$5</f>
        <v>4.5454545454545456E-2</v>
      </c>
      <c r="J57" s="181">
        <v>0</v>
      </c>
      <c r="K57" s="182">
        <f>J57/J$5</f>
        <v>0</v>
      </c>
      <c r="L57" s="181">
        <v>1</v>
      </c>
      <c r="M57" s="182">
        <f>L57/L$5</f>
        <v>0.25</v>
      </c>
      <c r="N57" s="181"/>
      <c r="O57" s="182"/>
      <c r="P57" s="181">
        <v>5</v>
      </c>
      <c r="Q57" s="182">
        <f>P57/P$5</f>
        <v>0.16666666666666666</v>
      </c>
    </row>
    <row r="58" spans="1:17" s="166" customFormat="1" ht="28.5" customHeight="1" x14ac:dyDescent="0.2">
      <c r="A58" s="190" t="s">
        <v>190</v>
      </c>
      <c r="B58" s="148">
        <f>D58+F58+H58+J58+L58+N58+P58</f>
        <v>7</v>
      </c>
      <c r="C58" s="180">
        <f>B58/B$10</f>
        <v>0.10144927536231885</v>
      </c>
      <c r="D58" s="181"/>
      <c r="E58" s="182"/>
      <c r="F58" s="181"/>
      <c r="G58" s="182"/>
      <c r="H58" s="181">
        <v>1</v>
      </c>
      <c r="I58" s="182">
        <f>H58/H$10</f>
        <v>4.5454545454545456E-2</v>
      </c>
      <c r="J58" s="181"/>
      <c r="K58" s="182"/>
      <c r="L58" s="181">
        <v>1</v>
      </c>
      <c r="M58" s="182">
        <f>L58/L$5</f>
        <v>0.25</v>
      </c>
      <c r="N58" s="181"/>
      <c r="O58" s="182"/>
      <c r="P58" s="181">
        <v>5</v>
      </c>
      <c r="Q58" s="182">
        <f>P58/P$10</f>
        <v>0.16666666666666666</v>
      </c>
    </row>
    <row r="59" spans="1:17" s="166" customFormat="1" ht="18.75" customHeight="1" x14ac:dyDescent="0.2">
      <c r="A59" s="191" t="s">
        <v>191</v>
      </c>
      <c r="B59" s="185"/>
      <c r="C59" s="192">
        <f>B58/B57</f>
        <v>1</v>
      </c>
      <c r="D59" s="181"/>
      <c r="E59" s="184"/>
      <c r="F59" s="193"/>
      <c r="G59" s="184"/>
      <c r="H59" s="193"/>
      <c r="I59" s="184">
        <f>H58/H57</f>
        <v>1</v>
      </c>
      <c r="J59" s="193"/>
      <c r="K59" s="184"/>
      <c r="L59" s="181"/>
      <c r="M59" s="184">
        <f>L58/L57</f>
        <v>1</v>
      </c>
      <c r="N59" s="181"/>
      <c r="O59" s="182"/>
      <c r="P59" s="181"/>
      <c r="Q59" s="184">
        <f>P58/P57</f>
        <v>1</v>
      </c>
    </row>
    <row r="60" spans="1:17" s="166" customFormat="1" ht="25.5" customHeight="1" x14ac:dyDescent="0.2">
      <c r="A60" s="183" t="s">
        <v>192</v>
      </c>
      <c r="B60" s="148">
        <f>D60+F60+H60+J60+L60+N60+P60</f>
        <v>6</v>
      </c>
      <c r="C60" s="180">
        <f>B60/B58</f>
        <v>0.8571428571428571</v>
      </c>
      <c r="D60" s="181"/>
      <c r="E60" s="184"/>
      <c r="F60" s="181"/>
      <c r="G60" s="182"/>
      <c r="H60" s="181">
        <v>1</v>
      </c>
      <c r="I60" s="184">
        <f>H60/H58</f>
        <v>1</v>
      </c>
      <c r="J60" s="181"/>
      <c r="K60" s="184"/>
      <c r="L60" s="181">
        <v>1</v>
      </c>
      <c r="M60" s="184">
        <f>L60/L58</f>
        <v>1</v>
      </c>
      <c r="N60" s="181"/>
      <c r="O60" s="182"/>
      <c r="P60" s="181">
        <v>4</v>
      </c>
      <c r="Q60" s="197">
        <f>P60/P58</f>
        <v>0.8</v>
      </c>
    </row>
    <row r="61" spans="1:17" s="166" customFormat="1" ht="30" customHeight="1" x14ac:dyDescent="0.2">
      <c r="A61" s="183" t="s">
        <v>194</v>
      </c>
      <c r="B61" s="185">
        <f>D61+F61+H61+J61+L61+N61+P61</f>
        <v>1</v>
      </c>
      <c r="C61" s="180">
        <f>B61/B58</f>
        <v>0.14285714285714285</v>
      </c>
      <c r="D61" s="181"/>
      <c r="E61" s="182"/>
      <c r="F61" s="181"/>
      <c r="G61" s="182"/>
      <c r="H61" s="181">
        <v>0</v>
      </c>
      <c r="I61" s="197">
        <f>H61/H58</f>
        <v>0</v>
      </c>
      <c r="J61" s="181"/>
      <c r="K61" s="197"/>
      <c r="L61" s="181">
        <v>0</v>
      </c>
      <c r="M61" s="197">
        <f>L61/L58</f>
        <v>0</v>
      </c>
      <c r="N61" s="181"/>
      <c r="O61" s="184"/>
      <c r="P61" s="181">
        <v>1</v>
      </c>
      <c r="Q61" s="197">
        <f>P61/P58</f>
        <v>0.2</v>
      </c>
    </row>
    <row r="62" spans="1:17" s="166" customFormat="1" ht="15.75" customHeight="1" x14ac:dyDescent="0.2">
      <c r="A62" s="141" t="s">
        <v>200</v>
      </c>
      <c r="B62" s="160">
        <f>D62+F62+H62+J62+L62+N62+P62</f>
        <v>40</v>
      </c>
      <c r="C62" s="161">
        <f>B62/B$5</f>
        <v>0.5714285714285714</v>
      </c>
      <c r="D62" s="144"/>
      <c r="E62" s="177"/>
      <c r="F62" s="144"/>
      <c r="G62" s="177"/>
      <c r="H62" s="144">
        <v>13</v>
      </c>
      <c r="I62" s="177">
        <f>H62/H$5</f>
        <v>0.59090909090909094</v>
      </c>
      <c r="J62" s="144">
        <v>5</v>
      </c>
      <c r="K62" s="177">
        <f>J62/J$5</f>
        <v>0.35714285714285715</v>
      </c>
      <c r="L62" s="144">
        <v>1</v>
      </c>
      <c r="M62" s="177">
        <f>L62/L$5</f>
        <v>0.25</v>
      </c>
      <c r="N62" s="144"/>
      <c r="O62" s="177"/>
      <c r="P62" s="144">
        <v>21</v>
      </c>
      <c r="Q62" s="177">
        <f>P62/P$5</f>
        <v>0.7</v>
      </c>
    </row>
    <row r="63" spans="1:17" s="166" customFormat="1" ht="32.25" customHeight="1" x14ac:dyDescent="0.2">
      <c r="A63" s="194" t="s">
        <v>190</v>
      </c>
      <c r="B63" s="160">
        <f>D63+F63+H63+J63+L63+N63+P63</f>
        <v>38</v>
      </c>
      <c r="C63" s="161">
        <f>B63/B$10</f>
        <v>0.55072463768115942</v>
      </c>
      <c r="D63" s="144"/>
      <c r="E63" s="177"/>
      <c r="F63" s="144"/>
      <c r="G63" s="177"/>
      <c r="H63" s="144">
        <v>12</v>
      </c>
      <c r="I63" s="177">
        <f>H63/H$10</f>
        <v>0.54545454545454541</v>
      </c>
      <c r="J63" s="144">
        <v>4</v>
      </c>
      <c r="K63" s="177">
        <f>J63/J$10</f>
        <v>0.30769230769230771</v>
      </c>
      <c r="L63" s="144">
        <v>1</v>
      </c>
      <c r="M63" s="177">
        <f>L63/L$10</f>
        <v>0.25</v>
      </c>
      <c r="N63" s="144"/>
      <c r="O63" s="177"/>
      <c r="P63" s="144">
        <v>21</v>
      </c>
      <c r="Q63" s="177">
        <f>P63/P$10</f>
        <v>0.7</v>
      </c>
    </row>
    <row r="64" spans="1:17" s="166" customFormat="1" ht="15.75" customHeight="1" x14ac:dyDescent="0.2">
      <c r="A64" s="195" t="s">
        <v>191</v>
      </c>
      <c r="B64" s="160"/>
      <c r="C64" s="161">
        <f>B63/B62</f>
        <v>0.95</v>
      </c>
      <c r="D64" s="144"/>
      <c r="E64" s="177"/>
      <c r="F64" s="144"/>
      <c r="G64" s="177"/>
      <c r="H64" s="144"/>
      <c r="I64" s="175">
        <f>H63/H62</f>
        <v>0.92307692307692313</v>
      </c>
      <c r="J64" s="144"/>
      <c r="K64" s="175">
        <f>J63/J62</f>
        <v>0.8</v>
      </c>
      <c r="L64" s="144"/>
      <c r="M64" s="175">
        <f>L63/L62</f>
        <v>1</v>
      </c>
      <c r="N64" s="144"/>
      <c r="O64" s="175"/>
      <c r="P64" s="144"/>
      <c r="Q64" s="177">
        <f>P63/P62</f>
        <v>1</v>
      </c>
    </row>
    <row r="65" spans="1:22" s="166" customFormat="1" ht="29.25" customHeight="1" x14ac:dyDescent="0.2">
      <c r="A65" s="178" t="s">
        <v>192</v>
      </c>
      <c r="B65" s="160">
        <f>D65+F65+H65+J65+L65+N65+P65</f>
        <v>32</v>
      </c>
      <c r="C65" s="161">
        <f>B65/B63</f>
        <v>0.84210526315789469</v>
      </c>
      <c r="D65" s="144"/>
      <c r="E65" s="176"/>
      <c r="F65" s="144"/>
      <c r="G65" s="177"/>
      <c r="H65" s="144">
        <v>7</v>
      </c>
      <c r="I65" s="177">
        <f>H65/H63</f>
        <v>0.58333333333333337</v>
      </c>
      <c r="J65" s="144">
        <v>3</v>
      </c>
      <c r="K65" s="175">
        <f>J65/J63</f>
        <v>0.75</v>
      </c>
      <c r="L65" s="144">
        <v>1</v>
      </c>
      <c r="M65" s="175">
        <f>L65/L63</f>
        <v>1</v>
      </c>
      <c r="N65" s="144"/>
      <c r="O65" s="175"/>
      <c r="P65" s="144">
        <v>21</v>
      </c>
      <c r="Q65" s="175">
        <f>P65/P63</f>
        <v>1</v>
      </c>
    </row>
    <row r="66" spans="1:22" s="166" customFormat="1" ht="25.5" x14ac:dyDescent="0.2">
      <c r="A66" s="178" t="s">
        <v>194</v>
      </c>
      <c r="B66" s="160">
        <f>D66+F66+H66+J66+L66+N66+P66</f>
        <v>6</v>
      </c>
      <c r="C66" s="161">
        <f>B66/B63</f>
        <v>0.15789473684210525</v>
      </c>
      <c r="D66" s="144"/>
      <c r="E66" s="176"/>
      <c r="F66" s="144"/>
      <c r="G66" s="177"/>
      <c r="H66" s="144">
        <v>5</v>
      </c>
      <c r="I66" s="177">
        <f>H66/H63</f>
        <v>0.41666666666666669</v>
      </c>
      <c r="J66" s="144">
        <v>1</v>
      </c>
      <c r="K66" s="177">
        <f>J66/J63</f>
        <v>0.25</v>
      </c>
      <c r="L66" s="144"/>
      <c r="M66" s="175"/>
      <c r="N66" s="144"/>
      <c r="O66" s="177"/>
      <c r="P66" s="144"/>
      <c r="Q66" s="175"/>
    </row>
    <row r="67" spans="1:22" s="166" customFormat="1" ht="16.5" customHeight="1" x14ac:dyDescent="0.2">
      <c r="A67" s="187" t="s">
        <v>201</v>
      </c>
      <c r="B67" s="185">
        <f>SUM(D67+F67+H67+L67+N67+P67)</f>
        <v>6</v>
      </c>
      <c r="C67" s="180">
        <f>B67/B$5</f>
        <v>8.5714285714285715E-2</v>
      </c>
      <c r="D67" s="181"/>
      <c r="E67" s="182"/>
      <c r="F67" s="181"/>
      <c r="G67" s="182"/>
      <c r="H67" s="181">
        <v>1</v>
      </c>
      <c r="I67" s="182">
        <f>H67/H$5</f>
        <v>4.5454545454545456E-2</v>
      </c>
      <c r="J67" s="181">
        <v>0</v>
      </c>
      <c r="K67" s="182">
        <f>J67/J$5</f>
        <v>0</v>
      </c>
      <c r="L67" s="181">
        <v>0</v>
      </c>
      <c r="M67" s="182">
        <f>L67/L$5</f>
        <v>0</v>
      </c>
      <c r="N67" s="181"/>
      <c r="O67" s="182"/>
      <c r="P67" s="181">
        <v>5</v>
      </c>
      <c r="Q67" s="182">
        <f>P67/P$5</f>
        <v>0.16666666666666666</v>
      </c>
    </row>
    <row r="68" spans="1:22" s="166" customFormat="1" ht="25.5" x14ac:dyDescent="0.2">
      <c r="A68" s="190" t="s">
        <v>190</v>
      </c>
      <c r="B68" s="185">
        <f>SUM(D68+F68+H68+L68+N68+P68)</f>
        <v>6</v>
      </c>
      <c r="C68" s="180">
        <f>B68/B$10</f>
        <v>8.6956521739130432E-2</v>
      </c>
      <c r="D68" s="198"/>
      <c r="E68" s="182"/>
      <c r="F68" s="198"/>
      <c r="G68" s="182"/>
      <c r="H68" s="198">
        <v>1</v>
      </c>
      <c r="I68" s="182">
        <f>H68/H$10</f>
        <v>4.5454545454545456E-2</v>
      </c>
      <c r="J68" s="198"/>
      <c r="K68" s="182"/>
      <c r="L68" s="198"/>
      <c r="M68" s="182"/>
      <c r="N68" s="198"/>
      <c r="O68" s="182"/>
      <c r="P68" s="198">
        <v>5</v>
      </c>
      <c r="Q68" s="182">
        <f>P68/P$10</f>
        <v>0.16666666666666666</v>
      </c>
    </row>
    <row r="69" spans="1:22" s="166" customFormat="1" x14ac:dyDescent="0.2">
      <c r="A69" s="191" t="s">
        <v>191</v>
      </c>
      <c r="B69" s="185"/>
      <c r="C69" s="192">
        <f>B68/B67</f>
        <v>1</v>
      </c>
      <c r="D69" s="198"/>
      <c r="E69" s="184"/>
      <c r="F69" s="198"/>
      <c r="G69" s="184"/>
      <c r="H69" s="198"/>
      <c r="I69" s="184">
        <f>H68/H67</f>
        <v>1</v>
      </c>
      <c r="J69" s="198"/>
      <c r="K69" s="184"/>
      <c r="L69" s="198"/>
      <c r="M69" s="184"/>
      <c r="N69" s="198"/>
      <c r="O69" s="182"/>
      <c r="P69" s="198"/>
      <c r="Q69" s="184">
        <f>P68/P67</f>
        <v>1</v>
      </c>
    </row>
    <row r="70" spans="1:22" s="166" customFormat="1" ht="26.25" thickBot="1" x14ac:dyDescent="0.25">
      <c r="A70" s="199" t="s">
        <v>192</v>
      </c>
      <c r="B70" s="185">
        <f>SUM(D70+F70+H70+L70+N70+P70)</f>
        <v>6</v>
      </c>
      <c r="C70" s="192">
        <f>B70/B68</f>
        <v>1</v>
      </c>
      <c r="D70" s="200"/>
      <c r="E70" s="201"/>
      <c r="F70" s="200"/>
      <c r="G70" s="201"/>
      <c r="H70" s="200">
        <v>1</v>
      </c>
      <c r="I70" s="201">
        <f>H70/H68</f>
        <v>1</v>
      </c>
      <c r="J70" s="200"/>
      <c r="K70" s="201"/>
      <c r="L70" s="200"/>
      <c r="M70" s="201"/>
      <c r="N70" s="200"/>
      <c r="O70" s="202"/>
      <c r="P70" s="200">
        <v>5</v>
      </c>
      <c r="Q70" s="201">
        <f>P70/P68</f>
        <v>1</v>
      </c>
    </row>
    <row r="71" spans="1:22" x14ac:dyDescent="0.2">
      <c r="A71" s="203"/>
      <c r="B71" s="128"/>
      <c r="C71" s="128"/>
      <c r="D71" s="128"/>
      <c r="E71" s="128"/>
      <c r="F71" s="128"/>
      <c r="G71" s="128"/>
      <c r="H71" s="128"/>
      <c r="I71" s="128"/>
      <c r="J71" s="128"/>
      <c r="K71" s="128"/>
    </row>
    <row r="72" spans="1:22" x14ac:dyDescent="0.2">
      <c r="A72" s="204" t="s">
        <v>202</v>
      </c>
      <c r="B72" s="204"/>
      <c r="C72" s="204"/>
      <c r="D72" s="204"/>
      <c r="E72" s="204"/>
      <c r="F72" s="204"/>
      <c r="G72" s="128"/>
      <c r="H72" s="128"/>
      <c r="I72" s="128"/>
      <c r="J72" s="128"/>
      <c r="K72" s="128"/>
    </row>
    <row r="73" spans="1:22" x14ac:dyDescent="0.2">
      <c r="A73" s="205" t="s">
        <v>203</v>
      </c>
      <c r="B73" s="205"/>
      <c r="C73" s="205"/>
      <c r="D73" s="205"/>
      <c r="E73" s="205"/>
      <c r="F73" s="205"/>
      <c r="G73" s="205"/>
      <c r="H73" s="205"/>
      <c r="I73" s="205"/>
      <c r="J73" s="206"/>
      <c r="K73" s="206">
        <v>24</v>
      </c>
    </row>
    <row r="74" spans="1:22" x14ac:dyDescent="0.2">
      <c r="A74" s="207" t="s">
        <v>204</v>
      </c>
      <c r="B74" s="207"/>
      <c r="C74" s="207"/>
      <c r="D74" s="207"/>
      <c r="E74" s="207"/>
      <c r="F74" s="207"/>
      <c r="G74" s="207"/>
      <c r="H74" s="207"/>
      <c r="I74" s="207"/>
      <c r="J74" s="208"/>
      <c r="K74" s="208">
        <v>36</v>
      </c>
    </row>
    <row r="75" spans="1:22" x14ac:dyDescent="0.2">
      <c r="A75" s="209"/>
      <c r="B75" s="210" t="s">
        <v>205</v>
      </c>
      <c r="C75" s="211" t="s">
        <v>103</v>
      </c>
      <c r="D75" s="211" t="s">
        <v>1</v>
      </c>
      <c r="E75" s="211" t="s">
        <v>206</v>
      </c>
      <c r="F75" s="211" t="s">
        <v>207</v>
      </c>
      <c r="G75" s="211" t="s">
        <v>208</v>
      </c>
      <c r="H75" s="211" t="s">
        <v>98</v>
      </c>
      <c r="K75" s="212"/>
    </row>
    <row r="76" spans="1:22" x14ac:dyDescent="0.2">
      <c r="A76" s="209" t="s">
        <v>209</v>
      </c>
      <c r="B76" s="210"/>
      <c r="C76" s="211"/>
      <c r="D76" s="213">
        <f>SUM(E76:H76)</f>
        <v>70</v>
      </c>
      <c r="E76" s="214">
        <v>22</v>
      </c>
      <c r="F76" s="214">
        <v>14</v>
      </c>
      <c r="G76" s="214">
        <v>4</v>
      </c>
      <c r="H76" s="214">
        <v>30</v>
      </c>
      <c r="I76" s="129" t="s">
        <v>210</v>
      </c>
      <c r="K76" s="212"/>
    </row>
    <row r="77" spans="1:22" x14ac:dyDescent="0.2">
      <c r="A77" s="215" t="s">
        <v>211</v>
      </c>
      <c r="B77" s="216"/>
      <c r="C77" s="217"/>
      <c r="D77" s="213">
        <f>SUM(E77:H77)</f>
        <v>69</v>
      </c>
      <c r="E77" s="218">
        <v>22</v>
      </c>
      <c r="F77" s="213">
        <v>13</v>
      </c>
      <c r="G77" s="213">
        <v>4</v>
      </c>
      <c r="H77" s="213">
        <v>30</v>
      </c>
      <c r="K77" s="219"/>
    </row>
    <row r="78" spans="1:22" x14ac:dyDescent="0.2">
      <c r="A78" s="220" t="s">
        <v>212</v>
      </c>
      <c r="B78" s="216"/>
      <c r="C78" s="217"/>
      <c r="D78" s="213">
        <f>SUM(E78:H78)</f>
        <v>69</v>
      </c>
      <c r="E78" s="213">
        <v>22</v>
      </c>
      <c r="F78" s="213">
        <v>13</v>
      </c>
      <c r="G78" s="213">
        <v>4</v>
      </c>
      <c r="H78" s="213">
        <v>30</v>
      </c>
      <c r="K78" s="219"/>
      <c r="R78" s="221"/>
      <c r="S78" s="221"/>
    </row>
    <row r="79" spans="1:22" x14ac:dyDescent="0.2">
      <c r="A79" s="222" t="s">
        <v>213</v>
      </c>
      <c r="B79" s="216"/>
      <c r="C79" s="223">
        <v>0.99739999999999995</v>
      </c>
      <c r="D79" s="224">
        <f>D78/D77</f>
        <v>1</v>
      </c>
      <c r="E79" s="224">
        <f t="shared" ref="E79" si="2">E78/E77</f>
        <v>1</v>
      </c>
      <c r="F79" s="224">
        <f>F78/F77</f>
        <v>1</v>
      </c>
      <c r="G79" s="224">
        <f>G78/G77</f>
        <v>1</v>
      </c>
      <c r="H79" s="224">
        <f>H78/H77</f>
        <v>1</v>
      </c>
      <c r="K79" s="225"/>
      <c r="N79" s="226"/>
      <c r="O79" s="226"/>
      <c r="P79" s="226"/>
      <c r="Q79" s="226"/>
      <c r="R79" s="226"/>
      <c r="S79" s="226"/>
      <c r="T79" s="226"/>
      <c r="U79" s="226"/>
      <c r="V79" s="226"/>
    </row>
    <row r="80" spans="1:22" x14ac:dyDescent="0.2">
      <c r="A80" s="222" t="s">
        <v>214</v>
      </c>
      <c r="B80" s="216"/>
      <c r="C80" s="227"/>
      <c r="D80" s="228">
        <v>95</v>
      </c>
      <c r="E80" s="213">
        <v>95</v>
      </c>
      <c r="F80" s="213">
        <v>91</v>
      </c>
      <c r="G80" s="213">
        <v>77</v>
      </c>
      <c r="H80" s="213">
        <v>93</v>
      </c>
      <c r="K80" s="219"/>
      <c r="N80" s="229"/>
      <c r="O80" s="229"/>
      <c r="P80" s="229"/>
      <c r="Q80" s="229"/>
      <c r="R80" s="229"/>
      <c r="S80" s="229"/>
      <c r="T80" s="229"/>
      <c r="U80" s="229"/>
      <c r="V80" s="229"/>
    </row>
    <row r="81" spans="1:22" x14ac:dyDescent="0.2">
      <c r="A81" s="230" t="s">
        <v>215</v>
      </c>
      <c r="B81" s="216"/>
      <c r="C81" s="227"/>
      <c r="D81" s="231">
        <v>30</v>
      </c>
      <c r="E81" s="213">
        <v>39</v>
      </c>
      <c r="F81" s="213">
        <v>30</v>
      </c>
      <c r="G81" s="213">
        <v>69</v>
      </c>
      <c r="H81" s="213">
        <v>54</v>
      </c>
      <c r="K81" s="219"/>
      <c r="N81" s="229"/>
      <c r="O81" s="229"/>
      <c r="P81" s="229"/>
      <c r="Q81" s="229"/>
      <c r="R81" s="229"/>
      <c r="S81" s="229"/>
      <c r="T81" s="229"/>
      <c r="U81" s="229"/>
      <c r="V81" s="229"/>
    </row>
    <row r="82" spans="1:22" x14ac:dyDescent="0.2">
      <c r="A82" s="222" t="s">
        <v>77</v>
      </c>
      <c r="B82" s="216"/>
      <c r="C82" s="217">
        <v>68.599999999999994</v>
      </c>
      <c r="D82" s="232">
        <v>70.58</v>
      </c>
      <c r="E82" s="213">
        <v>70.36</v>
      </c>
      <c r="F82" s="232">
        <v>64.540000000000006</v>
      </c>
      <c r="G82" s="232">
        <v>73.5</v>
      </c>
      <c r="H82" s="232">
        <v>72.97</v>
      </c>
      <c r="K82" s="219"/>
      <c r="N82" s="221"/>
      <c r="O82" s="221"/>
      <c r="P82" s="221"/>
      <c r="Q82" s="221"/>
      <c r="R82" s="221"/>
      <c r="S82" s="221"/>
      <c r="T82" s="221"/>
      <c r="U82" s="221"/>
      <c r="V82" s="221"/>
    </row>
    <row r="83" spans="1:22" x14ac:dyDescent="0.2">
      <c r="A83" s="233" t="s">
        <v>148</v>
      </c>
      <c r="B83" s="216"/>
      <c r="C83" s="216"/>
      <c r="D83" s="232">
        <v>72</v>
      </c>
      <c r="E83" s="213">
        <v>72.5</v>
      </c>
      <c r="F83" s="218">
        <v>64</v>
      </c>
      <c r="G83" s="218">
        <v>74</v>
      </c>
      <c r="H83" s="218">
        <v>72.5</v>
      </c>
      <c r="K83" s="234"/>
      <c r="R83" s="221"/>
      <c r="S83" s="221"/>
    </row>
    <row r="84" spans="1:22" ht="30.75" customHeight="1" x14ac:dyDescent="0.2">
      <c r="A84" s="233" t="s">
        <v>216</v>
      </c>
      <c r="B84" s="216"/>
      <c r="C84" s="216"/>
      <c r="D84" s="232">
        <v>12.9</v>
      </c>
      <c r="E84" s="213">
        <v>14.6</v>
      </c>
      <c r="F84" s="218">
        <v>16.399999999999999</v>
      </c>
      <c r="G84" s="218">
        <v>3.4</v>
      </c>
      <c r="H84" s="218">
        <v>10.1</v>
      </c>
      <c r="K84" s="234"/>
      <c r="N84" s="229"/>
      <c r="O84" s="229"/>
      <c r="P84" s="229"/>
      <c r="Q84" s="229"/>
      <c r="R84" s="229"/>
      <c r="S84" s="229"/>
      <c r="T84" s="229"/>
      <c r="U84" s="229"/>
      <c r="V84" s="229"/>
    </row>
    <row r="85" spans="1:22" ht="25.5" x14ac:dyDescent="0.2">
      <c r="A85" s="233" t="s">
        <v>217</v>
      </c>
      <c r="B85" s="216"/>
      <c r="C85" s="216"/>
      <c r="D85" s="218">
        <f>SUM(E85:K85)</f>
        <v>1</v>
      </c>
      <c r="E85" s="218"/>
      <c r="F85" s="218">
        <v>1</v>
      </c>
      <c r="G85" s="218"/>
      <c r="H85" s="218"/>
      <c r="K85" s="234"/>
      <c r="N85" s="229"/>
      <c r="O85" s="229"/>
      <c r="P85" s="229"/>
      <c r="Q85" s="229"/>
      <c r="R85" s="229"/>
      <c r="S85" s="229"/>
      <c r="T85" s="229"/>
      <c r="U85" s="229"/>
      <c r="V85" s="229"/>
    </row>
    <row r="86" spans="1:22" x14ac:dyDescent="0.2">
      <c r="A86" s="235" t="s">
        <v>12</v>
      </c>
      <c r="B86" s="216"/>
      <c r="C86" s="216"/>
      <c r="D86" s="236">
        <f>D85/D77</f>
        <v>1.4492753623188406E-2</v>
      </c>
      <c r="E86" s="237">
        <f>E85/E77</f>
        <v>0</v>
      </c>
      <c r="F86" s="236">
        <f>F85/F77</f>
        <v>7.6923076923076927E-2</v>
      </c>
      <c r="G86" s="237">
        <f>G85/G77</f>
        <v>0</v>
      </c>
      <c r="H86" s="237">
        <f>H85/H77</f>
        <v>0</v>
      </c>
      <c r="K86" s="238"/>
      <c r="N86" s="221"/>
      <c r="O86" s="221"/>
      <c r="P86" s="221"/>
      <c r="Q86" s="221"/>
      <c r="R86" s="221"/>
      <c r="S86" s="221"/>
      <c r="T86" s="221"/>
      <c r="U86" s="221"/>
      <c r="V86" s="221"/>
    </row>
    <row r="87" spans="1:22" x14ac:dyDescent="0.2">
      <c r="A87" s="233" t="s">
        <v>218</v>
      </c>
      <c r="B87" s="216"/>
      <c r="C87" s="216"/>
      <c r="D87" s="218">
        <f>SUM(E87:J87)</f>
        <v>13</v>
      </c>
      <c r="E87" s="218">
        <v>6</v>
      </c>
      <c r="F87" s="218">
        <v>4</v>
      </c>
      <c r="G87" s="218">
        <v>0</v>
      </c>
      <c r="H87" s="218">
        <v>3</v>
      </c>
      <c r="K87" s="234"/>
      <c r="L87" s="239"/>
      <c r="N87" s="240"/>
      <c r="O87" s="241"/>
      <c r="P87" s="241"/>
      <c r="Q87" s="241"/>
      <c r="R87" s="242"/>
      <c r="S87" s="221"/>
      <c r="T87" s="221"/>
      <c r="U87" s="221"/>
      <c r="V87" s="221"/>
    </row>
    <row r="88" spans="1:22" x14ac:dyDescent="0.2">
      <c r="A88" s="235" t="s">
        <v>12</v>
      </c>
      <c r="B88" s="216"/>
      <c r="C88" s="216"/>
      <c r="D88" s="236">
        <f>D87/D77</f>
        <v>0.18840579710144928</v>
      </c>
      <c r="E88" s="236">
        <f>E87/E77</f>
        <v>0.27272727272727271</v>
      </c>
      <c r="F88" s="236">
        <f>F87/F77</f>
        <v>0.30769230769230771</v>
      </c>
      <c r="G88" s="236">
        <f>G87/G77</f>
        <v>0</v>
      </c>
      <c r="H88" s="236">
        <f>H87/H77</f>
        <v>0.1</v>
      </c>
      <c r="K88" s="243"/>
      <c r="L88" s="243"/>
      <c r="N88" s="241"/>
      <c r="O88" s="241"/>
      <c r="P88" s="242"/>
      <c r="Q88" s="242"/>
      <c r="R88" s="221"/>
      <c r="S88" s="221"/>
      <c r="T88" s="221"/>
      <c r="U88" s="221"/>
      <c r="V88" s="221"/>
    </row>
    <row r="89" spans="1:22" x14ac:dyDescent="0.2">
      <c r="A89" s="233" t="s">
        <v>219</v>
      </c>
      <c r="B89" s="216"/>
      <c r="C89" s="216"/>
      <c r="D89" s="218">
        <f>SUM(E89:J89)</f>
        <v>38</v>
      </c>
      <c r="E89" s="218">
        <v>9</v>
      </c>
      <c r="F89" s="218">
        <v>6</v>
      </c>
      <c r="G89" s="218">
        <v>4</v>
      </c>
      <c r="H89" s="218">
        <v>19</v>
      </c>
      <c r="K89" s="234"/>
      <c r="L89" s="239"/>
      <c r="M89" s="244"/>
      <c r="N89" s="245"/>
      <c r="O89" s="245"/>
      <c r="P89" s="246"/>
      <c r="Q89" s="246"/>
      <c r="R89" s="229"/>
      <c r="S89" s="229"/>
      <c r="T89" s="229"/>
      <c r="U89" s="229"/>
      <c r="V89" s="229"/>
    </row>
    <row r="90" spans="1:22" x14ac:dyDescent="0.2">
      <c r="A90" s="235" t="s">
        <v>12</v>
      </c>
      <c r="B90" s="216"/>
      <c r="C90" s="216"/>
      <c r="D90" s="236">
        <f>D89/D77</f>
        <v>0.55072463768115942</v>
      </c>
      <c r="E90" s="236">
        <f>E89/E77</f>
        <v>0.40909090909090912</v>
      </c>
      <c r="F90" s="236">
        <f>F89/F77</f>
        <v>0.46153846153846156</v>
      </c>
      <c r="G90" s="247">
        <f>G89/G77</f>
        <v>1</v>
      </c>
      <c r="H90" s="236">
        <f>H89/H77</f>
        <v>0.6333333333333333</v>
      </c>
      <c r="K90" s="234"/>
      <c r="L90" s="239"/>
      <c r="M90" s="244"/>
      <c r="N90" s="248"/>
      <c r="O90" s="248"/>
      <c r="P90" s="249"/>
      <c r="Q90" s="249"/>
      <c r="R90" s="250"/>
      <c r="S90" s="250"/>
      <c r="T90" s="250"/>
      <c r="U90" s="250"/>
      <c r="V90" s="250"/>
    </row>
    <row r="91" spans="1:22" x14ac:dyDescent="0.2">
      <c r="A91" s="251" t="s">
        <v>220</v>
      </c>
      <c r="B91" s="216"/>
      <c r="C91" s="216"/>
      <c r="D91" s="218">
        <f>SUM(E91:K91)</f>
        <v>17</v>
      </c>
      <c r="E91" s="218">
        <v>7</v>
      </c>
      <c r="F91" s="218">
        <v>2</v>
      </c>
      <c r="G91" s="218">
        <v>0</v>
      </c>
      <c r="H91" s="218">
        <v>8</v>
      </c>
      <c r="K91" s="234"/>
      <c r="N91" s="229"/>
      <c r="O91" s="229"/>
      <c r="P91" s="229"/>
      <c r="Q91" s="229"/>
      <c r="R91" s="229"/>
      <c r="S91" s="229"/>
      <c r="T91" s="229"/>
      <c r="U91" s="229"/>
      <c r="V91" s="229"/>
    </row>
    <row r="92" spans="1:22" x14ac:dyDescent="0.2">
      <c r="A92" s="235" t="s">
        <v>12</v>
      </c>
      <c r="B92" s="216"/>
      <c r="C92" s="252">
        <v>0.24199999999999999</v>
      </c>
      <c r="D92" s="236">
        <f>D91/D77</f>
        <v>0.24637681159420291</v>
      </c>
      <c r="E92" s="236">
        <f>E91/E77</f>
        <v>0.31818181818181818</v>
      </c>
      <c r="F92" s="236">
        <f>F91/F77</f>
        <v>0.15384615384615385</v>
      </c>
      <c r="G92" s="236">
        <f>G91/G77</f>
        <v>0</v>
      </c>
      <c r="H92" s="236">
        <f>H91/H77</f>
        <v>0.26666666666666666</v>
      </c>
      <c r="K92" s="253"/>
      <c r="N92" s="254"/>
      <c r="O92" s="254"/>
      <c r="P92" s="254"/>
      <c r="Q92" s="254"/>
      <c r="R92" s="254"/>
      <c r="S92" s="254"/>
      <c r="T92" s="254"/>
      <c r="U92" s="254"/>
      <c r="V92" s="254"/>
    </row>
    <row r="93" spans="1:22" ht="27.75" customHeight="1" x14ac:dyDescent="0.2">
      <c r="A93" s="255" t="s">
        <v>221</v>
      </c>
      <c r="B93" s="203"/>
      <c r="C93" s="256"/>
      <c r="D93" s="256"/>
      <c r="E93" s="257" t="s">
        <v>222</v>
      </c>
      <c r="F93" s="257" t="s">
        <v>223</v>
      </c>
      <c r="G93" s="258"/>
      <c r="H93" s="257" t="s">
        <v>224</v>
      </c>
      <c r="I93" s="259"/>
      <c r="J93" s="260"/>
      <c r="K93" s="260"/>
      <c r="L93" s="260"/>
      <c r="M93" s="260"/>
      <c r="N93" s="229"/>
      <c r="O93" s="229"/>
      <c r="P93" s="229"/>
      <c r="Q93" s="229"/>
      <c r="R93" s="229"/>
      <c r="S93" s="229"/>
      <c r="T93" s="229"/>
      <c r="U93" s="229"/>
      <c r="V93" s="229"/>
    </row>
    <row r="94" spans="1:22" ht="27" customHeight="1" x14ac:dyDescent="0.2">
      <c r="A94" s="261"/>
      <c r="B94" s="261"/>
      <c r="C94" s="261"/>
      <c r="D94" s="262"/>
      <c r="E94" s="263" t="s">
        <v>225</v>
      </c>
      <c r="F94" s="263" t="s">
        <v>226</v>
      </c>
      <c r="G94" s="258"/>
      <c r="H94" s="263" t="s">
        <v>227</v>
      </c>
      <c r="I94" s="258"/>
      <c r="J94" s="264"/>
      <c r="K94" s="128"/>
      <c r="N94" s="254"/>
      <c r="O94" s="254"/>
      <c r="P94" s="254"/>
      <c r="Q94" s="254"/>
      <c r="R94" s="254"/>
      <c r="S94" s="254"/>
      <c r="T94" s="254"/>
      <c r="U94" s="254"/>
      <c r="V94" s="254"/>
    </row>
    <row r="95" spans="1:22" ht="27" customHeight="1" x14ac:dyDescent="0.2">
      <c r="A95" s="265"/>
      <c r="B95" s="266"/>
      <c r="C95" s="266"/>
      <c r="D95" s="265"/>
      <c r="E95" s="267" t="s">
        <v>228</v>
      </c>
      <c r="F95" s="268"/>
      <c r="G95" s="269"/>
      <c r="H95" s="268" t="s">
        <v>228</v>
      </c>
      <c r="I95" s="258"/>
      <c r="J95" s="270"/>
      <c r="K95" s="243"/>
      <c r="N95" s="229"/>
      <c r="O95" s="229"/>
      <c r="P95" s="229"/>
      <c r="Q95" s="229"/>
      <c r="R95" s="229"/>
      <c r="S95" s="229"/>
      <c r="T95" s="229"/>
      <c r="U95" s="229"/>
      <c r="V95" s="229"/>
    </row>
    <row r="96" spans="1:22" ht="27" customHeight="1" x14ac:dyDescent="0.2">
      <c r="A96" s="261"/>
      <c r="B96" s="266"/>
      <c r="C96" s="261"/>
      <c r="D96" s="262"/>
      <c r="E96" s="268" t="s">
        <v>228</v>
      </c>
      <c r="F96" s="269"/>
      <c r="G96" s="269"/>
      <c r="H96" s="267" t="s">
        <v>229</v>
      </c>
      <c r="I96" s="258"/>
      <c r="J96" s="264"/>
      <c r="K96" s="212"/>
      <c r="L96" s="271"/>
      <c r="N96" s="254"/>
      <c r="O96" s="254"/>
      <c r="P96" s="250"/>
      <c r="Q96" s="254"/>
      <c r="R96" s="254"/>
      <c r="S96" s="254"/>
      <c r="T96" s="254"/>
      <c r="U96" s="250"/>
      <c r="V96" s="254"/>
    </row>
    <row r="97" spans="1:22" ht="27" customHeight="1" x14ac:dyDescent="0.2">
      <c r="A97" s="261"/>
      <c r="B97" s="266"/>
      <c r="C97" s="261"/>
      <c r="D97" s="262"/>
      <c r="E97" s="268" t="s">
        <v>230</v>
      </c>
      <c r="F97" s="269"/>
      <c r="G97" s="269"/>
      <c r="H97" s="267" t="s">
        <v>230</v>
      </c>
      <c r="I97" s="258"/>
      <c r="J97" s="272"/>
      <c r="K97" s="219"/>
      <c r="L97" s="271"/>
      <c r="N97" s="229"/>
      <c r="O97" s="229"/>
      <c r="P97" s="229"/>
      <c r="Q97" s="229"/>
      <c r="R97" s="229"/>
      <c r="S97" s="229"/>
      <c r="T97" s="229"/>
      <c r="U97" s="229"/>
      <c r="V97" s="229"/>
    </row>
    <row r="98" spans="1:22" ht="27" customHeight="1" x14ac:dyDescent="0.2">
      <c r="A98" s="261"/>
      <c r="B98" s="266"/>
      <c r="C98" s="261"/>
      <c r="D98" s="273"/>
      <c r="E98" s="267" t="s">
        <v>231</v>
      </c>
      <c r="F98" s="269"/>
      <c r="G98" s="274"/>
      <c r="H98" s="267" t="s">
        <v>231</v>
      </c>
      <c r="I98" s="258"/>
      <c r="J98" s="273"/>
      <c r="K98" s="219"/>
      <c r="L98" s="271"/>
      <c r="N98" s="250"/>
      <c r="O98" s="254"/>
      <c r="P98" s="254"/>
      <c r="Q98" s="254"/>
      <c r="R98" s="254"/>
      <c r="S98" s="254"/>
      <c r="T98" s="254"/>
      <c r="U98" s="254"/>
      <c r="V98" s="254"/>
    </row>
    <row r="99" spans="1:22" ht="27" customHeight="1" x14ac:dyDescent="0.2">
      <c r="A99" s="220"/>
      <c r="B99" s="266"/>
      <c r="C99" s="261"/>
      <c r="D99" s="262"/>
      <c r="E99" s="267" t="s">
        <v>232</v>
      </c>
      <c r="F99" s="269"/>
      <c r="G99" s="275"/>
      <c r="H99" s="267" t="s">
        <v>231</v>
      </c>
      <c r="I99" s="258"/>
      <c r="J99" s="262"/>
      <c r="K99" s="219"/>
      <c r="L99" s="271"/>
    </row>
    <row r="100" spans="1:22" ht="27" customHeight="1" x14ac:dyDescent="0.2">
      <c r="A100" s="220"/>
      <c r="B100" s="266"/>
      <c r="C100" s="261"/>
      <c r="D100" s="262"/>
      <c r="E100" s="276" t="s">
        <v>233</v>
      </c>
      <c r="F100" s="269"/>
      <c r="G100" s="275"/>
      <c r="H100" s="268" t="s">
        <v>232</v>
      </c>
      <c r="I100" s="258"/>
      <c r="J100" s="262"/>
      <c r="K100" s="219"/>
      <c r="L100" s="271"/>
    </row>
    <row r="101" spans="1:22" ht="27" customHeight="1" x14ac:dyDescent="0.2">
      <c r="A101" s="220"/>
      <c r="B101" s="266"/>
      <c r="C101" s="261"/>
      <c r="D101" s="277"/>
      <c r="E101" s="276"/>
      <c r="F101" s="269"/>
      <c r="G101" s="278"/>
      <c r="H101" s="268" t="s">
        <v>234</v>
      </c>
      <c r="I101" s="277"/>
      <c r="J101" s="277"/>
      <c r="K101" s="219"/>
      <c r="L101" s="271"/>
    </row>
    <row r="102" spans="1:22" ht="27" customHeight="1" x14ac:dyDescent="0.2">
      <c r="A102" s="279"/>
      <c r="B102" s="266"/>
      <c r="C102" s="261"/>
      <c r="D102" s="262"/>
      <c r="E102" s="275"/>
      <c r="F102" s="269"/>
      <c r="G102" s="275"/>
      <c r="H102" s="268" t="s">
        <v>235</v>
      </c>
      <c r="I102" s="262"/>
      <c r="J102" s="262"/>
      <c r="K102" s="219"/>
      <c r="L102" s="271"/>
    </row>
    <row r="103" spans="1:22" x14ac:dyDescent="0.2">
      <c r="A103" s="279"/>
      <c r="B103" s="266"/>
      <c r="C103" s="261"/>
      <c r="D103" s="262"/>
      <c r="E103" s="262"/>
      <c r="F103" s="258"/>
      <c r="G103" s="262"/>
      <c r="H103" s="257"/>
      <c r="I103" s="262"/>
      <c r="J103" s="262"/>
      <c r="K103" s="219"/>
      <c r="L103" s="271"/>
    </row>
    <row r="104" spans="1:22" ht="15" customHeight="1" x14ac:dyDescent="0.2">
      <c r="A104" s="265"/>
      <c r="B104" s="261"/>
      <c r="C104" s="280"/>
      <c r="D104" s="258" t="s">
        <v>236</v>
      </c>
      <c r="E104" s="281" t="s">
        <v>237</v>
      </c>
      <c r="F104" s="281" t="s">
        <v>238</v>
      </c>
      <c r="G104" s="281" t="s">
        <v>239</v>
      </c>
      <c r="H104" s="281" t="s">
        <v>240</v>
      </c>
      <c r="I104" s="282"/>
      <c r="K104" s="283"/>
      <c r="M104" s="260"/>
    </row>
    <row r="105" spans="1:22" s="166" customFormat="1" x14ac:dyDescent="0.2">
      <c r="A105" s="284"/>
      <c r="B105" s="285"/>
      <c r="C105" s="285"/>
      <c r="D105" s="284"/>
      <c r="E105" s="284"/>
      <c r="F105" s="284"/>
      <c r="G105" s="284"/>
      <c r="H105" s="284"/>
      <c r="I105" s="284"/>
      <c r="J105" s="284"/>
    </row>
    <row r="106" spans="1:22" ht="17.25" customHeight="1" x14ac:dyDescent="0.2">
      <c r="A106" s="286" t="s">
        <v>241</v>
      </c>
      <c r="B106" s="286"/>
      <c r="C106" s="286"/>
      <c r="D106" s="286"/>
      <c r="E106" s="286"/>
      <c r="F106" s="286"/>
      <c r="G106" s="203"/>
      <c r="H106" s="203"/>
      <c r="I106" s="260"/>
      <c r="J106" s="260"/>
      <c r="K106" s="260"/>
    </row>
    <row r="107" spans="1:22" x14ac:dyDescent="0.2">
      <c r="A107" s="205" t="s">
        <v>242</v>
      </c>
      <c r="B107" s="205"/>
      <c r="C107" s="205"/>
      <c r="D107" s="205"/>
      <c r="E107" s="205"/>
      <c r="F107" s="205"/>
      <c r="G107" s="205"/>
      <c r="H107" s="205"/>
      <c r="I107" s="205"/>
      <c r="J107" s="205"/>
      <c r="K107" s="206">
        <v>27</v>
      </c>
    </row>
    <row r="108" spans="1:22" x14ac:dyDescent="0.2">
      <c r="A108" s="128"/>
      <c r="B108" s="128"/>
      <c r="C108" s="128"/>
      <c r="D108" s="128"/>
      <c r="E108" s="128"/>
      <c r="F108" s="128"/>
      <c r="G108" s="128"/>
      <c r="H108" s="128"/>
      <c r="I108" s="128"/>
      <c r="J108" s="128"/>
      <c r="K108" s="128"/>
    </row>
    <row r="109" spans="1:22" x14ac:dyDescent="0.2">
      <c r="A109" s="209"/>
      <c r="B109" s="210" t="s">
        <v>205</v>
      </c>
      <c r="C109" s="211" t="s">
        <v>103</v>
      </c>
      <c r="D109" s="211" t="s">
        <v>1</v>
      </c>
      <c r="E109" s="211" t="s">
        <v>206</v>
      </c>
      <c r="F109" s="211" t="s">
        <v>207</v>
      </c>
      <c r="G109" s="211" t="s">
        <v>208</v>
      </c>
      <c r="H109" s="211" t="s">
        <v>98</v>
      </c>
      <c r="I109" s="212"/>
      <c r="J109" s="271"/>
      <c r="K109" s="212"/>
      <c r="L109" s="271"/>
      <c r="P109" s="287"/>
    </row>
    <row r="110" spans="1:22" x14ac:dyDescent="0.2">
      <c r="A110" s="209" t="s">
        <v>211</v>
      </c>
      <c r="B110" s="216"/>
      <c r="C110" s="217"/>
      <c r="D110" s="217">
        <f>SUM(E110:I110)</f>
        <v>20</v>
      </c>
      <c r="E110" s="216">
        <v>9</v>
      </c>
      <c r="F110" s="217">
        <v>4</v>
      </c>
      <c r="G110" s="217">
        <v>2</v>
      </c>
      <c r="H110" s="217">
        <v>5</v>
      </c>
      <c r="I110" s="219"/>
      <c r="J110" s="271"/>
      <c r="K110" s="219"/>
      <c r="L110" s="271"/>
    </row>
    <row r="111" spans="1:22" x14ac:dyDescent="0.2">
      <c r="A111" s="288" t="s">
        <v>212</v>
      </c>
      <c r="B111" s="216"/>
      <c r="C111" s="217"/>
      <c r="D111" s="217">
        <f>SUM(E111:I111)</f>
        <v>19</v>
      </c>
      <c r="E111" s="217">
        <v>9</v>
      </c>
      <c r="F111" s="217">
        <v>4</v>
      </c>
      <c r="G111" s="217">
        <v>2</v>
      </c>
      <c r="H111" s="217">
        <v>4</v>
      </c>
      <c r="I111" s="219"/>
      <c r="J111" s="271"/>
      <c r="K111" s="219"/>
      <c r="L111" s="271"/>
    </row>
    <row r="112" spans="1:22" x14ac:dyDescent="0.2">
      <c r="A112" s="289" t="s">
        <v>213</v>
      </c>
      <c r="B112" s="216"/>
      <c r="C112" s="223">
        <v>0.94079999999999997</v>
      </c>
      <c r="D112" s="223">
        <f>D111/D110</f>
        <v>0.95</v>
      </c>
      <c r="E112" s="290">
        <f>E111/E110</f>
        <v>1</v>
      </c>
      <c r="F112" s="223">
        <f>F111/F110</f>
        <v>1</v>
      </c>
      <c r="G112" s="290">
        <f>G111/G110</f>
        <v>1</v>
      </c>
      <c r="H112" s="291">
        <f>H111/H110</f>
        <v>0.8</v>
      </c>
      <c r="I112" s="225"/>
      <c r="J112" s="271"/>
      <c r="K112" s="292"/>
      <c r="L112" s="271"/>
      <c r="R112" s="221"/>
      <c r="S112" s="221"/>
    </row>
    <row r="113" spans="1:22" x14ac:dyDescent="0.2">
      <c r="A113" s="289" t="s">
        <v>243</v>
      </c>
      <c r="B113" s="216"/>
      <c r="C113" s="210"/>
      <c r="D113" s="227">
        <f>SUM(E113:I113)</f>
        <v>1</v>
      </c>
      <c r="E113" s="217"/>
      <c r="F113" s="217"/>
      <c r="G113" s="217"/>
      <c r="H113" s="217">
        <v>1</v>
      </c>
      <c r="I113" s="293" t="s">
        <v>244</v>
      </c>
      <c r="J113" s="271"/>
      <c r="K113" s="219"/>
      <c r="L113" s="271"/>
      <c r="N113" s="226"/>
      <c r="O113" s="226"/>
      <c r="P113" s="226"/>
      <c r="Q113" s="226"/>
      <c r="R113" s="226"/>
      <c r="S113" s="226"/>
      <c r="T113" s="226"/>
      <c r="U113" s="226"/>
      <c r="V113" s="226"/>
    </row>
    <row r="114" spans="1:22" x14ac:dyDescent="0.2">
      <c r="A114" s="289" t="s">
        <v>245</v>
      </c>
      <c r="B114" s="216"/>
      <c r="C114" s="223">
        <v>5.9200000000000003E-2</v>
      </c>
      <c r="D114" s="223">
        <f>D113/D110</f>
        <v>0.05</v>
      </c>
      <c r="E114" s="223">
        <f>E113/E110</f>
        <v>0</v>
      </c>
      <c r="F114" s="223">
        <f>F113/F110</f>
        <v>0</v>
      </c>
      <c r="G114" s="223">
        <f>G113/G110</f>
        <v>0</v>
      </c>
      <c r="H114" s="223">
        <f>H113/H110</f>
        <v>0.2</v>
      </c>
      <c r="I114" s="294"/>
      <c r="J114" s="271"/>
      <c r="K114" s="294"/>
      <c r="L114" s="271"/>
      <c r="N114" s="229"/>
      <c r="O114" s="229"/>
      <c r="P114" s="229"/>
      <c r="Q114" s="229"/>
      <c r="R114" s="229"/>
      <c r="S114" s="229"/>
      <c r="T114" s="229"/>
      <c r="U114" s="229"/>
      <c r="V114" s="229"/>
    </row>
    <row r="115" spans="1:22" x14ac:dyDescent="0.2">
      <c r="A115" s="289" t="s">
        <v>214</v>
      </c>
      <c r="B115" s="216"/>
      <c r="C115" s="227"/>
      <c r="D115" s="227">
        <v>86</v>
      </c>
      <c r="E115" s="217">
        <v>86</v>
      </c>
      <c r="F115" s="217">
        <v>58</v>
      </c>
      <c r="G115" s="217">
        <v>66</v>
      </c>
      <c r="H115" s="217">
        <v>78</v>
      </c>
      <c r="I115" s="219"/>
      <c r="J115" s="271"/>
      <c r="K115" s="219"/>
      <c r="L115" s="271"/>
      <c r="N115" s="229"/>
      <c r="O115" s="229"/>
      <c r="P115" s="229"/>
      <c r="Q115" s="229"/>
      <c r="R115" s="229"/>
      <c r="S115" s="229"/>
      <c r="T115" s="229"/>
      <c r="U115" s="229"/>
      <c r="V115" s="229"/>
    </row>
    <row r="116" spans="1:22" ht="16.5" customHeight="1" x14ac:dyDescent="0.2">
      <c r="A116" s="295" t="s">
        <v>246</v>
      </c>
      <c r="B116" s="216"/>
      <c r="C116" s="227"/>
      <c r="D116" s="228">
        <v>27</v>
      </c>
      <c r="E116" s="213">
        <v>58</v>
      </c>
      <c r="F116" s="213">
        <v>27</v>
      </c>
      <c r="G116" s="218">
        <v>52</v>
      </c>
      <c r="H116" s="218">
        <v>46</v>
      </c>
      <c r="I116" s="296"/>
      <c r="J116" s="271"/>
      <c r="K116" s="219"/>
      <c r="L116" s="271"/>
      <c r="N116" s="221"/>
      <c r="O116" s="221"/>
      <c r="P116" s="221"/>
      <c r="Q116" s="221"/>
      <c r="R116" s="221"/>
      <c r="S116" s="221"/>
      <c r="T116" s="221"/>
      <c r="U116" s="221"/>
      <c r="V116" s="221"/>
    </row>
    <row r="117" spans="1:22" x14ac:dyDescent="0.2">
      <c r="A117" s="295" t="s">
        <v>247</v>
      </c>
      <c r="B117" s="216"/>
      <c r="C117" s="227"/>
      <c r="D117" s="297">
        <v>17</v>
      </c>
      <c r="E117" s="217">
        <v>58</v>
      </c>
      <c r="F117" s="217">
        <v>27</v>
      </c>
      <c r="G117" s="217">
        <v>52</v>
      </c>
      <c r="H117" s="217">
        <v>17</v>
      </c>
      <c r="I117" s="219"/>
      <c r="J117" s="271"/>
      <c r="K117" s="219"/>
      <c r="L117" s="271"/>
      <c r="R117" s="221"/>
      <c r="S117" s="221"/>
    </row>
    <row r="118" spans="1:22" x14ac:dyDescent="0.2">
      <c r="A118" s="289" t="s">
        <v>77</v>
      </c>
      <c r="B118" s="216"/>
      <c r="C118" s="217">
        <v>56.16</v>
      </c>
      <c r="D118" s="298">
        <v>57.6</v>
      </c>
      <c r="E118" s="217">
        <v>64.89</v>
      </c>
      <c r="F118" s="216">
        <v>44.25</v>
      </c>
      <c r="G118" s="216">
        <v>59</v>
      </c>
      <c r="H118" s="216">
        <v>54.6</v>
      </c>
      <c r="I118" s="234"/>
      <c r="J118" s="271"/>
      <c r="K118" s="234"/>
      <c r="L118" s="271"/>
      <c r="N118" s="226"/>
      <c r="O118" s="226"/>
      <c r="P118" s="226"/>
      <c r="Q118" s="226"/>
      <c r="R118" s="226"/>
      <c r="S118" s="226"/>
      <c r="T118" s="226"/>
      <c r="U118" s="226"/>
      <c r="V118" s="226"/>
    </row>
    <row r="119" spans="1:22" x14ac:dyDescent="0.2">
      <c r="A119" s="299" t="s">
        <v>148</v>
      </c>
      <c r="B119" s="216"/>
      <c r="C119" s="216"/>
      <c r="D119" s="300">
        <v>58</v>
      </c>
      <c r="E119" s="300">
        <v>64</v>
      </c>
      <c r="F119" s="300">
        <v>46</v>
      </c>
      <c r="G119" s="300">
        <v>59</v>
      </c>
      <c r="H119" s="300">
        <v>58</v>
      </c>
      <c r="I119" s="301"/>
      <c r="J119" s="271"/>
      <c r="K119" s="301"/>
      <c r="L119" s="271"/>
      <c r="N119" s="229"/>
      <c r="O119" s="229"/>
      <c r="P119" s="229"/>
      <c r="Q119" s="229"/>
      <c r="R119" s="229"/>
      <c r="S119" s="229"/>
      <c r="T119" s="229"/>
      <c r="U119" s="229"/>
      <c r="V119" s="229"/>
    </row>
    <row r="120" spans="1:22" ht="30.75" customHeight="1" x14ac:dyDescent="0.2">
      <c r="A120" s="299" t="s">
        <v>248</v>
      </c>
      <c r="B120" s="216"/>
      <c r="C120" s="216"/>
      <c r="D120" s="300">
        <v>16.3</v>
      </c>
      <c r="E120" s="300">
        <v>9.5</v>
      </c>
      <c r="F120" s="300">
        <v>13.7</v>
      </c>
      <c r="G120" s="300">
        <v>9.9</v>
      </c>
      <c r="H120" s="300">
        <v>24.6</v>
      </c>
      <c r="I120" s="301"/>
      <c r="J120" s="271"/>
      <c r="K120" s="301"/>
      <c r="L120" s="271"/>
      <c r="N120" s="221"/>
      <c r="O120" s="221"/>
      <c r="P120" s="221"/>
      <c r="Q120" s="221"/>
      <c r="R120" s="221"/>
      <c r="S120" s="221"/>
      <c r="T120" s="221"/>
      <c r="U120" s="221"/>
      <c r="V120" s="221"/>
    </row>
    <row r="121" spans="1:22" x14ac:dyDescent="0.2">
      <c r="A121" s="299" t="s">
        <v>249</v>
      </c>
      <c r="B121" s="216"/>
      <c r="C121" s="216"/>
      <c r="D121" s="216">
        <f>SUM(E121:K121)</f>
        <v>11</v>
      </c>
      <c r="E121" s="216">
        <v>4</v>
      </c>
      <c r="F121" s="216">
        <v>4</v>
      </c>
      <c r="G121" s="216">
        <v>1</v>
      </c>
      <c r="H121" s="216">
        <v>2</v>
      </c>
      <c r="I121" s="234"/>
      <c r="J121" s="271"/>
      <c r="K121" s="234"/>
      <c r="L121" s="271"/>
      <c r="N121" s="221"/>
      <c r="O121" s="221"/>
      <c r="P121" s="221"/>
      <c r="Q121" s="221"/>
      <c r="R121" s="221"/>
      <c r="S121" s="221"/>
      <c r="T121" s="221"/>
      <c r="U121" s="221"/>
      <c r="V121" s="221"/>
    </row>
    <row r="122" spans="1:22" x14ac:dyDescent="0.2">
      <c r="A122" s="302" t="s">
        <v>12</v>
      </c>
      <c r="B122" s="216"/>
      <c r="C122" s="216"/>
      <c r="D122" s="303">
        <f>D121/D110</f>
        <v>0.55000000000000004</v>
      </c>
      <c r="E122" s="303">
        <f>E121/E110</f>
        <v>0.44444444444444442</v>
      </c>
      <c r="F122" s="304">
        <f>F121/F110</f>
        <v>1</v>
      </c>
      <c r="G122" s="304">
        <f>G121/G110</f>
        <v>0.5</v>
      </c>
      <c r="H122" s="304">
        <f>H121/H110</f>
        <v>0.4</v>
      </c>
      <c r="I122" s="253"/>
      <c r="J122" s="271"/>
      <c r="K122" s="253"/>
      <c r="L122" s="271"/>
      <c r="N122" s="221"/>
      <c r="O122" s="221"/>
      <c r="P122" s="221"/>
      <c r="Q122" s="221"/>
      <c r="R122" s="221"/>
      <c r="S122" s="221"/>
      <c r="T122" s="221"/>
      <c r="U122" s="221"/>
      <c r="V122" s="221"/>
    </row>
    <row r="123" spans="1:22" x14ac:dyDescent="0.2">
      <c r="A123" s="305" t="s">
        <v>219</v>
      </c>
      <c r="B123" s="216"/>
      <c r="C123" s="216"/>
      <c r="D123" s="216">
        <f>SUM(E123:K123)</f>
        <v>7</v>
      </c>
      <c r="E123" s="216">
        <v>4</v>
      </c>
      <c r="F123" s="216">
        <v>0</v>
      </c>
      <c r="G123" s="216">
        <v>1</v>
      </c>
      <c r="H123" s="216">
        <v>2</v>
      </c>
      <c r="I123" s="234"/>
      <c r="J123" s="271"/>
      <c r="K123" s="234"/>
      <c r="L123" s="271"/>
      <c r="N123" s="229"/>
      <c r="O123" s="229"/>
      <c r="P123" s="229"/>
      <c r="Q123" s="229"/>
      <c r="R123" s="229"/>
      <c r="S123" s="229"/>
      <c r="T123" s="229"/>
      <c r="U123" s="229"/>
      <c r="V123" s="229"/>
    </row>
    <row r="124" spans="1:22" x14ac:dyDescent="0.2">
      <c r="A124" s="302" t="s">
        <v>12</v>
      </c>
      <c r="B124" s="216"/>
      <c r="C124" s="216"/>
      <c r="D124" s="303">
        <f>D123/D110</f>
        <v>0.35</v>
      </c>
      <c r="E124" s="303">
        <f>E123/E110</f>
        <v>0.44444444444444442</v>
      </c>
      <c r="F124" s="303">
        <f>F123/F110</f>
        <v>0</v>
      </c>
      <c r="G124" s="304">
        <f>G123/G110</f>
        <v>0.5</v>
      </c>
      <c r="H124" s="304">
        <f>H123/H110</f>
        <v>0.4</v>
      </c>
      <c r="I124" s="253"/>
      <c r="J124" s="271"/>
      <c r="K124" s="253"/>
      <c r="L124" s="271"/>
      <c r="N124" s="250"/>
      <c r="O124" s="250"/>
      <c r="P124" s="254"/>
      <c r="Q124" s="250"/>
      <c r="R124" s="250"/>
      <c r="S124" s="250"/>
      <c r="T124" s="250"/>
      <c r="U124" s="306"/>
      <c r="V124" s="254"/>
    </row>
    <row r="125" spans="1:22" x14ac:dyDescent="0.2">
      <c r="A125" s="307" t="s">
        <v>220</v>
      </c>
      <c r="B125" s="216"/>
      <c r="C125" s="216"/>
      <c r="D125" s="216">
        <f>SUM(E125:K125)</f>
        <v>1</v>
      </c>
      <c r="E125" s="216">
        <v>1</v>
      </c>
      <c r="F125" s="216">
        <v>0</v>
      </c>
      <c r="G125" s="216">
        <v>0</v>
      </c>
      <c r="H125" s="216">
        <v>0</v>
      </c>
      <c r="I125" s="234"/>
      <c r="J125" s="271"/>
      <c r="K125" s="234"/>
      <c r="L125" s="271"/>
      <c r="N125" s="229"/>
      <c r="O125" s="229"/>
      <c r="P125" s="229"/>
      <c r="Q125" s="229"/>
      <c r="R125" s="229"/>
      <c r="S125" s="229"/>
      <c r="T125" s="229"/>
      <c r="U125" s="229"/>
      <c r="V125" s="229"/>
    </row>
    <row r="126" spans="1:22" x14ac:dyDescent="0.2">
      <c r="A126" s="302" t="s">
        <v>12</v>
      </c>
      <c r="B126" s="216"/>
      <c r="C126" s="252">
        <v>3.6999999999999998E-2</v>
      </c>
      <c r="D126" s="303">
        <f>D125/D110</f>
        <v>0.05</v>
      </c>
      <c r="E126" s="303">
        <f>E125/E110</f>
        <v>0.1111111111111111</v>
      </c>
      <c r="F126" s="303">
        <f>F125/F110</f>
        <v>0</v>
      </c>
      <c r="G126" s="308">
        <f>G125/G110</f>
        <v>0</v>
      </c>
      <c r="H126" s="308">
        <f>H125/H110</f>
        <v>0</v>
      </c>
      <c r="I126" s="309"/>
      <c r="J126" s="271"/>
      <c r="K126" s="253"/>
      <c r="L126" s="271"/>
      <c r="N126" s="254"/>
      <c r="O126" s="254"/>
      <c r="P126" s="254"/>
      <c r="Q126" s="254"/>
      <c r="R126" s="254"/>
      <c r="S126" s="254"/>
      <c r="T126" s="254"/>
      <c r="U126" s="254"/>
      <c r="V126" s="254"/>
    </row>
    <row r="127" spans="1:22" ht="27" customHeight="1" x14ac:dyDescent="0.2">
      <c r="A127" s="255" t="s">
        <v>250</v>
      </c>
      <c r="B127" s="266"/>
      <c r="C127" s="310"/>
      <c r="D127" s="273"/>
      <c r="E127" s="311" t="s">
        <v>251</v>
      </c>
      <c r="F127" s="311"/>
      <c r="G127" s="268"/>
      <c r="H127" s="312"/>
      <c r="I127" s="313"/>
      <c r="J127" s="314"/>
      <c r="K127" s="253"/>
      <c r="L127" s="271"/>
      <c r="N127" s="229"/>
      <c r="O127" s="229"/>
      <c r="P127" s="229"/>
      <c r="Q127" s="229"/>
      <c r="R127" s="229"/>
      <c r="S127" s="229"/>
      <c r="T127" s="229"/>
      <c r="U127" s="229"/>
      <c r="V127" s="229"/>
    </row>
    <row r="128" spans="1:22" ht="29.25" customHeight="1" x14ac:dyDescent="0.2">
      <c r="A128" s="265"/>
      <c r="B128" s="266"/>
      <c r="C128" s="310"/>
      <c r="D128" s="273"/>
      <c r="E128" s="311" t="s">
        <v>252</v>
      </c>
      <c r="F128" s="311"/>
      <c r="G128" s="268"/>
      <c r="H128" s="312"/>
      <c r="I128" s="313"/>
      <c r="J128" s="314"/>
      <c r="K128" s="253"/>
      <c r="L128" s="271"/>
      <c r="N128" s="229"/>
      <c r="O128" s="229"/>
      <c r="P128" s="229"/>
      <c r="Q128" s="229"/>
      <c r="R128" s="229"/>
      <c r="S128" s="229"/>
      <c r="T128" s="229"/>
      <c r="U128" s="229"/>
      <c r="V128" s="229"/>
    </row>
    <row r="129" spans="1:23" ht="15.75" customHeight="1" x14ac:dyDescent="0.2">
      <c r="A129" s="265"/>
      <c r="B129" s="266"/>
      <c r="C129" s="310"/>
      <c r="D129" s="273"/>
      <c r="E129" s="276"/>
      <c r="F129" s="280"/>
      <c r="G129" s="267"/>
      <c r="H129" s="312"/>
      <c r="I129" s="312"/>
      <c r="J129" s="314"/>
      <c r="K129" s="253"/>
      <c r="L129" s="271"/>
      <c r="N129" s="229"/>
      <c r="O129" s="229"/>
      <c r="P129" s="229"/>
      <c r="Q129" s="229"/>
      <c r="R129" s="229"/>
      <c r="S129" s="229"/>
      <c r="T129" s="229"/>
      <c r="U129" s="229"/>
      <c r="V129" s="229"/>
    </row>
    <row r="130" spans="1:23" ht="32.25" customHeight="1" x14ac:dyDescent="0.2">
      <c r="A130" s="280" t="s">
        <v>236</v>
      </c>
      <c r="B130" s="280"/>
      <c r="C130" s="280"/>
      <c r="D130" s="280"/>
      <c r="E130" s="268" t="s">
        <v>253</v>
      </c>
      <c r="F130" s="268" t="s">
        <v>254</v>
      </c>
      <c r="G130" s="268" t="s">
        <v>255</v>
      </c>
      <c r="H130" s="268" t="s">
        <v>256</v>
      </c>
      <c r="I130" s="269"/>
      <c r="N130" s="250"/>
      <c r="O130" s="254"/>
      <c r="P130" s="254"/>
      <c r="Q130" s="254"/>
      <c r="R130" s="254"/>
      <c r="S130" s="254"/>
      <c r="T130" s="254"/>
      <c r="U130" s="254"/>
      <c r="V130" s="254"/>
    </row>
    <row r="131" spans="1:23" x14ac:dyDescent="0.2">
      <c r="A131" s="315"/>
      <c r="B131" s="315"/>
      <c r="C131" s="315"/>
      <c r="D131" s="315"/>
      <c r="E131" s="315"/>
      <c r="F131" s="315"/>
      <c r="G131" s="315"/>
      <c r="H131" s="315"/>
      <c r="I131" s="315"/>
      <c r="J131" s="315"/>
      <c r="K131" s="315"/>
      <c r="L131" s="315"/>
      <c r="M131" s="315"/>
    </row>
    <row r="132" spans="1:23" x14ac:dyDescent="0.2">
      <c r="A132" s="316"/>
      <c r="B132" s="316"/>
      <c r="C132" s="316"/>
      <c r="D132" s="316"/>
      <c r="E132" s="316"/>
      <c r="F132" s="316"/>
      <c r="G132" s="316"/>
      <c r="H132" s="316"/>
      <c r="I132" s="316"/>
      <c r="J132" s="316"/>
      <c r="K132" s="316"/>
      <c r="L132" s="316"/>
      <c r="M132" s="316"/>
    </row>
    <row r="133" spans="1:23" x14ac:dyDescent="0.2">
      <c r="A133" s="317" t="s">
        <v>257</v>
      </c>
      <c r="B133" s="317"/>
      <c r="C133" s="317"/>
      <c r="D133" s="317"/>
      <c r="E133" s="317"/>
      <c r="F133" s="317"/>
      <c r="G133" s="128" t="s">
        <v>258</v>
      </c>
      <c r="H133" s="128"/>
      <c r="I133" s="128"/>
      <c r="J133" s="128"/>
      <c r="K133" s="128"/>
    </row>
    <row r="134" spans="1:23" x14ac:dyDescent="0.2">
      <c r="A134" s="318" t="s">
        <v>259</v>
      </c>
      <c r="B134" s="318"/>
      <c r="C134" s="318"/>
      <c r="D134" s="318"/>
      <c r="E134" s="318"/>
      <c r="F134" s="318"/>
      <c r="G134" s="318"/>
      <c r="H134" s="318"/>
      <c r="I134" s="318"/>
      <c r="J134" s="318"/>
      <c r="K134" s="206"/>
      <c r="N134" s="271"/>
      <c r="O134" s="271"/>
      <c r="P134" s="271"/>
      <c r="Q134" s="319"/>
      <c r="R134" s="271"/>
      <c r="S134" s="271"/>
      <c r="T134" s="271"/>
      <c r="U134" s="271"/>
      <c r="V134" s="271"/>
      <c r="W134" s="271"/>
    </row>
    <row r="135" spans="1:23" ht="36" x14ac:dyDescent="0.2">
      <c r="A135" s="128"/>
      <c r="B135" s="128"/>
      <c r="C135" s="128"/>
      <c r="D135" s="128"/>
      <c r="E135" s="128"/>
      <c r="F135" s="128"/>
      <c r="G135" s="128"/>
      <c r="H135" s="128"/>
      <c r="I135" s="320" t="s">
        <v>260</v>
      </c>
      <c r="J135" s="321">
        <v>2</v>
      </c>
      <c r="K135" s="322" t="s">
        <v>261</v>
      </c>
      <c r="N135" s="271"/>
      <c r="O135" s="271"/>
      <c r="P135" s="271"/>
      <c r="Q135" s="271"/>
      <c r="R135" s="271"/>
      <c r="S135" s="271"/>
      <c r="T135" s="271"/>
      <c r="U135" s="271"/>
      <c r="V135" s="271"/>
      <c r="W135" s="271"/>
    </row>
    <row r="136" spans="1:23" ht="15" x14ac:dyDescent="0.2">
      <c r="A136" s="209"/>
      <c r="B136" s="210" t="s">
        <v>205</v>
      </c>
      <c r="C136" s="211" t="s">
        <v>103</v>
      </c>
      <c r="D136" s="211" t="s">
        <v>1</v>
      </c>
      <c r="E136" s="211" t="s">
        <v>206</v>
      </c>
      <c r="F136" s="211" t="s">
        <v>207</v>
      </c>
      <c r="G136" s="211" t="s">
        <v>208</v>
      </c>
      <c r="H136" s="211" t="s">
        <v>98</v>
      </c>
      <c r="I136" s="323"/>
      <c r="J136" s="321">
        <v>3</v>
      </c>
      <c r="K136" s="324" t="s">
        <v>262</v>
      </c>
      <c r="L136" s="212"/>
      <c r="N136" s="270"/>
      <c r="O136" s="271"/>
      <c r="P136" s="271"/>
      <c r="Q136" s="271"/>
      <c r="R136" s="271"/>
      <c r="S136" s="271"/>
      <c r="T136" s="271"/>
      <c r="U136" s="271"/>
      <c r="V136" s="271"/>
      <c r="W136" s="271"/>
    </row>
    <row r="137" spans="1:23" ht="15" x14ac:dyDescent="0.2">
      <c r="A137" s="209" t="s">
        <v>263</v>
      </c>
      <c r="B137" s="210"/>
      <c r="C137" s="211"/>
      <c r="D137" s="213">
        <f>SUM(E137:H137)</f>
        <v>50</v>
      </c>
      <c r="E137" s="214">
        <v>13</v>
      </c>
      <c r="F137" s="214">
        <v>10</v>
      </c>
      <c r="G137" s="214">
        <v>2</v>
      </c>
      <c r="H137" s="214">
        <v>25</v>
      </c>
      <c r="I137" s="323"/>
      <c r="J137" s="321">
        <v>4</v>
      </c>
      <c r="K137" s="322" t="s">
        <v>264</v>
      </c>
      <c r="L137" s="212"/>
      <c r="N137" s="270"/>
      <c r="O137" s="271"/>
      <c r="P137" s="271"/>
      <c r="Q137" s="271"/>
      <c r="R137" s="271"/>
      <c r="S137" s="271"/>
      <c r="T137" s="271"/>
      <c r="U137" s="271"/>
      <c r="V137" s="271"/>
      <c r="W137" s="271"/>
    </row>
    <row r="138" spans="1:23" ht="15" x14ac:dyDescent="0.2">
      <c r="A138" s="209" t="s">
        <v>211</v>
      </c>
      <c r="B138" s="210"/>
      <c r="C138" s="211"/>
      <c r="D138" s="213">
        <f>SUM(E138:H138)</f>
        <v>49</v>
      </c>
      <c r="E138" s="213">
        <v>13</v>
      </c>
      <c r="F138" s="213">
        <v>9</v>
      </c>
      <c r="G138" s="213">
        <v>2</v>
      </c>
      <c r="H138" s="213">
        <v>25</v>
      </c>
      <c r="I138" s="323"/>
      <c r="J138" s="321">
        <v>5</v>
      </c>
      <c r="K138" s="322" t="s">
        <v>265</v>
      </c>
      <c r="L138" s="212"/>
      <c r="N138" s="270"/>
      <c r="O138" s="271"/>
      <c r="P138" s="271"/>
      <c r="Q138" s="271"/>
      <c r="R138" s="271"/>
      <c r="S138" s="271"/>
      <c r="T138" s="271"/>
      <c r="U138" s="271"/>
      <c r="V138" s="271"/>
      <c r="W138" s="271"/>
    </row>
    <row r="139" spans="1:23" ht="15" x14ac:dyDescent="0.2">
      <c r="A139" s="325" t="s">
        <v>212</v>
      </c>
      <c r="B139" s="210"/>
      <c r="C139" s="211"/>
      <c r="D139" s="213">
        <f>SUM(E139:K139)</f>
        <v>48</v>
      </c>
      <c r="E139" s="213">
        <v>13</v>
      </c>
      <c r="F139" s="213">
        <v>8</v>
      </c>
      <c r="G139" s="213">
        <v>2</v>
      </c>
      <c r="H139" s="213">
        <v>25</v>
      </c>
      <c r="I139" s="323"/>
      <c r="L139" s="212"/>
      <c r="N139" s="270"/>
      <c r="O139" s="326"/>
      <c r="P139" s="326"/>
      <c r="Q139" s="326"/>
      <c r="R139" s="326"/>
      <c r="S139" s="326"/>
      <c r="T139" s="326"/>
      <c r="U139" s="326"/>
      <c r="V139" s="326"/>
      <c r="W139" s="327"/>
    </row>
    <row r="140" spans="1:23" x14ac:dyDescent="0.2">
      <c r="A140" s="328" t="s">
        <v>213</v>
      </c>
      <c r="B140" s="210"/>
      <c r="C140" s="210"/>
      <c r="D140" s="236">
        <f t="shared" ref="D140:G140" si="3">D139/D138</f>
        <v>0.97959183673469385</v>
      </c>
      <c r="E140" s="247">
        <f t="shared" si="3"/>
        <v>1</v>
      </c>
      <c r="F140" s="236">
        <f t="shared" si="3"/>
        <v>0.88888888888888884</v>
      </c>
      <c r="G140" s="247">
        <f t="shared" si="3"/>
        <v>1</v>
      </c>
      <c r="H140" s="247">
        <f>H139/H138</f>
        <v>1</v>
      </c>
      <c r="K140" s="329"/>
      <c r="L140" s="329"/>
      <c r="N140" s="270"/>
      <c r="O140" s="330"/>
      <c r="P140" s="330"/>
      <c r="Q140" s="330"/>
      <c r="R140" s="330"/>
      <c r="S140" s="330"/>
      <c r="T140" s="330"/>
      <c r="U140" s="330"/>
      <c r="V140" s="330"/>
      <c r="W140" s="330"/>
    </row>
    <row r="141" spans="1:23" x14ac:dyDescent="0.2">
      <c r="A141" s="328" t="s">
        <v>266</v>
      </c>
      <c r="B141" s="331"/>
      <c r="C141" s="210"/>
      <c r="D141" s="332">
        <v>16</v>
      </c>
      <c r="E141" s="333">
        <v>16</v>
      </c>
      <c r="F141" s="333">
        <v>14.89</v>
      </c>
      <c r="G141" s="333">
        <v>19</v>
      </c>
      <c r="H141" s="333">
        <v>16.16</v>
      </c>
      <c r="K141" s="334"/>
      <c r="L141" s="334"/>
      <c r="N141" s="270"/>
      <c r="O141" s="330"/>
      <c r="P141" s="330"/>
      <c r="Q141" s="330"/>
      <c r="R141" s="330"/>
      <c r="S141" s="330"/>
      <c r="T141" s="330"/>
      <c r="U141" s="330"/>
      <c r="V141" s="330"/>
      <c r="W141" s="330"/>
    </row>
    <row r="142" spans="1:23" x14ac:dyDescent="0.2">
      <c r="A142" s="328" t="s">
        <v>148</v>
      </c>
      <c r="B142" s="331"/>
      <c r="C142" s="210"/>
      <c r="D142" s="332">
        <v>16</v>
      </c>
      <c r="E142" s="333">
        <v>15</v>
      </c>
      <c r="F142" s="333">
        <v>15</v>
      </c>
      <c r="G142" s="333">
        <v>15</v>
      </c>
      <c r="H142" s="333">
        <v>17</v>
      </c>
      <c r="K142" s="212"/>
      <c r="L142" s="212"/>
      <c r="N142" s="270"/>
      <c r="O142" s="335"/>
      <c r="P142" s="335"/>
      <c r="Q142" s="335"/>
      <c r="R142" s="335"/>
      <c r="S142" s="335"/>
      <c r="T142" s="335"/>
      <c r="U142" s="335"/>
      <c r="V142" s="335"/>
      <c r="W142" s="335"/>
    </row>
    <row r="143" spans="1:23" x14ac:dyDescent="0.2">
      <c r="A143" s="328" t="s">
        <v>243</v>
      </c>
      <c r="B143" s="210"/>
      <c r="C143" s="210"/>
      <c r="D143" s="213">
        <f>SUM(E143:K143)</f>
        <v>1</v>
      </c>
      <c r="E143" s="213"/>
      <c r="F143" s="213">
        <v>1</v>
      </c>
      <c r="G143" s="213"/>
      <c r="H143" s="213"/>
      <c r="K143" s="212"/>
      <c r="L143" s="212"/>
      <c r="N143" s="270"/>
      <c r="O143" s="271"/>
      <c r="P143" s="271"/>
      <c r="Q143" s="271"/>
      <c r="R143" s="271"/>
      <c r="S143" s="271"/>
      <c r="T143" s="271"/>
      <c r="U143" s="271"/>
      <c r="V143" s="271"/>
      <c r="W143" s="271"/>
    </row>
    <row r="144" spans="1:23" x14ac:dyDescent="0.2">
      <c r="A144" s="336" t="s">
        <v>267</v>
      </c>
      <c r="B144" s="210"/>
      <c r="C144" s="210"/>
      <c r="D144" s="236">
        <f>D143/D138</f>
        <v>2.0408163265306121E-2</v>
      </c>
      <c r="E144" s="236">
        <f>E143/E138</f>
        <v>0</v>
      </c>
      <c r="F144" s="236">
        <f>F143/F138</f>
        <v>0.1111111111111111</v>
      </c>
      <c r="G144" s="236">
        <f>G143/G138</f>
        <v>0</v>
      </c>
      <c r="H144" s="236">
        <f>H143/H138</f>
        <v>0</v>
      </c>
      <c r="K144" s="337"/>
      <c r="L144" s="337"/>
      <c r="N144" s="338"/>
      <c r="O144" s="339"/>
      <c r="P144" s="339"/>
      <c r="Q144" s="339"/>
      <c r="R144" s="339"/>
      <c r="S144" s="339"/>
      <c r="T144" s="339"/>
      <c r="U144" s="339"/>
      <c r="V144" s="339"/>
      <c r="W144" s="339"/>
    </row>
    <row r="145" spans="1:23" x14ac:dyDescent="0.2">
      <c r="A145" s="328" t="s">
        <v>268</v>
      </c>
      <c r="B145" s="210"/>
      <c r="C145" s="210"/>
      <c r="D145" s="213">
        <f>SUM(E145:K145)</f>
        <v>4</v>
      </c>
      <c r="E145" s="213">
        <v>1</v>
      </c>
      <c r="F145" s="213">
        <v>0</v>
      </c>
      <c r="G145" s="213">
        <v>0</v>
      </c>
      <c r="H145" s="213">
        <v>3</v>
      </c>
      <c r="K145" s="212"/>
      <c r="L145" s="212"/>
      <c r="N145" s="338"/>
      <c r="O145" s="340"/>
      <c r="P145" s="340"/>
      <c r="Q145" s="340"/>
      <c r="R145" s="340"/>
      <c r="S145" s="340"/>
      <c r="T145" s="340"/>
      <c r="U145" s="340"/>
      <c r="V145" s="340"/>
      <c r="W145" s="337"/>
    </row>
    <row r="146" spans="1:23" x14ac:dyDescent="0.2">
      <c r="A146" s="336" t="s">
        <v>269</v>
      </c>
      <c r="B146" s="210"/>
      <c r="C146" s="210"/>
      <c r="D146" s="236">
        <f>D145/D138</f>
        <v>8.1632653061224483E-2</v>
      </c>
      <c r="E146" s="236">
        <f>E145/E138</f>
        <v>7.6923076923076927E-2</v>
      </c>
      <c r="F146" s="236">
        <f>F145/F138</f>
        <v>0</v>
      </c>
      <c r="G146" s="236">
        <f>G145/G138</f>
        <v>0</v>
      </c>
      <c r="H146" s="236">
        <f>H145/H138</f>
        <v>0.12</v>
      </c>
      <c r="K146" s="337"/>
      <c r="L146" s="337"/>
      <c r="N146" s="341"/>
      <c r="O146" s="339"/>
      <c r="P146" s="339"/>
      <c r="Q146" s="339"/>
      <c r="R146" s="339"/>
      <c r="S146" s="339"/>
      <c r="T146" s="339"/>
      <c r="U146" s="339"/>
      <c r="V146" s="339"/>
      <c r="W146" s="339"/>
    </row>
    <row r="147" spans="1:23" x14ac:dyDescent="0.2">
      <c r="A147" s="328" t="s">
        <v>270</v>
      </c>
      <c r="B147" s="210"/>
      <c r="C147" s="210"/>
      <c r="D147" s="213">
        <f>SUM(E147:K147)</f>
        <v>21</v>
      </c>
      <c r="E147" s="213">
        <v>5</v>
      </c>
      <c r="F147" s="213">
        <v>6</v>
      </c>
      <c r="G147" s="213">
        <v>0</v>
      </c>
      <c r="H147" s="213">
        <v>10</v>
      </c>
      <c r="K147" s="212"/>
      <c r="L147" s="212"/>
      <c r="N147" s="342"/>
      <c r="O147" s="337"/>
      <c r="P147" s="337"/>
      <c r="Q147" s="337"/>
      <c r="R147" s="337"/>
      <c r="S147" s="337"/>
      <c r="T147" s="337"/>
      <c r="U147" s="337"/>
      <c r="V147" s="337"/>
      <c r="W147" s="337"/>
    </row>
    <row r="148" spans="1:23" x14ac:dyDescent="0.2">
      <c r="A148" s="336" t="s">
        <v>271</v>
      </c>
      <c r="B148" s="210"/>
      <c r="C148" s="210"/>
      <c r="D148" s="236">
        <f>D147/D138</f>
        <v>0.42857142857142855</v>
      </c>
      <c r="E148" s="236">
        <f>E147/E138</f>
        <v>0.38461538461538464</v>
      </c>
      <c r="F148" s="236">
        <f>F147/F138</f>
        <v>0.66666666666666663</v>
      </c>
      <c r="G148" s="236">
        <f>G147/G138</f>
        <v>0</v>
      </c>
      <c r="H148" s="236">
        <f>H147/H138</f>
        <v>0.4</v>
      </c>
      <c r="K148" s="337"/>
      <c r="L148" s="337"/>
      <c r="N148" s="341"/>
      <c r="O148" s="339"/>
      <c r="P148" s="339"/>
      <c r="Q148" s="339"/>
      <c r="R148" s="339"/>
      <c r="S148" s="339"/>
      <c r="T148" s="339"/>
      <c r="U148" s="339"/>
      <c r="V148" s="339"/>
      <c r="W148" s="339"/>
    </row>
    <row r="149" spans="1:23" x14ac:dyDescent="0.2">
      <c r="A149" s="328" t="s">
        <v>272</v>
      </c>
      <c r="B149" s="210"/>
      <c r="C149" s="210"/>
      <c r="D149" s="213">
        <f>SUM(E149:K149)</f>
        <v>23</v>
      </c>
      <c r="E149" s="213">
        <v>7</v>
      </c>
      <c r="F149" s="213">
        <v>2</v>
      </c>
      <c r="G149" s="213">
        <v>2</v>
      </c>
      <c r="H149" s="213">
        <v>12</v>
      </c>
      <c r="K149" s="212"/>
      <c r="L149" s="212"/>
      <c r="N149" s="342"/>
      <c r="O149" s="337"/>
      <c r="P149" s="337"/>
      <c r="Q149" s="337"/>
      <c r="R149" s="337"/>
      <c r="S149" s="337"/>
      <c r="T149" s="337"/>
      <c r="U149" s="337"/>
      <c r="V149" s="337"/>
      <c r="W149" s="337"/>
    </row>
    <row r="150" spans="1:23" x14ac:dyDescent="0.2">
      <c r="A150" s="336" t="s">
        <v>273</v>
      </c>
      <c r="B150" s="210"/>
      <c r="C150" s="210"/>
      <c r="D150" s="236">
        <f>D149/D138</f>
        <v>0.46938775510204084</v>
      </c>
      <c r="E150" s="236">
        <f>E149/E138</f>
        <v>0.53846153846153844</v>
      </c>
      <c r="F150" s="236">
        <f>F149/F138</f>
        <v>0.22222222222222221</v>
      </c>
      <c r="G150" s="236">
        <f>G149/G138</f>
        <v>1</v>
      </c>
      <c r="H150" s="236">
        <f>H149/H138</f>
        <v>0.48</v>
      </c>
      <c r="K150" s="337"/>
      <c r="L150" s="337"/>
      <c r="N150" s="270"/>
      <c r="O150" s="339"/>
      <c r="P150" s="339"/>
      <c r="Q150" s="339"/>
      <c r="R150" s="339"/>
      <c r="S150" s="339"/>
      <c r="T150" s="339"/>
      <c r="U150" s="339"/>
      <c r="V150" s="339"/>
      <c r="W150" s="339"/>
    </row>
    <row r="151" spans="1:23" x14ac:dyDescent="0.2">
      <c r="A151" s="328" t="s">
        <v>85</v>
      </c>
      <c r="B151" s="210"/>
      <c r="C151" s="210"/>
      <c r="D151" s="232">
        <v>4.3499999999999996</v>
      </c>
      <c r="E151" s="218">
        <v>4.46</v>
      </c>
      <c r="F151" s="232">
        <v>4</v>
      </c>
      <c r="G151" s="343">
        <v>5</v>
      </c>
      <c r="H151" s="344">
        <v>4.3600000000000003</v>
      </c>
      <c r="K151" s="212"/>
      <c r="L151" s="345"/>
      <c r="N151" s="342"/>
      <c r="O151" s="340"/>
      <c r="P151" s="340"/>
      <c r="Q151" s="340"/>
      <c r="R151" s="340"/>
      <c r="S151" s="340"/>
      <c r="T151" s="340"/>
      <c r="U151" s="340"/>
      <c r="V151" s="340"/>
      <c r="W151" s="337"/>
    </row>
    <row r="152" spans="1:23" x14ac:dyDescent="0.2">
      <c r="A152" s="346" t="s">
        <v>274</v>
      </c>
      <c r="B152" s="210"/>
      <c r="C152" s="211"/>
      <c r="D152" s="236">
        <v>0.76190000000000002</v>
      </c>
      <c r="E152" s="347">
        <v>0.76190000000000002</v>
      </c>
      <c r="F152" s="236">
        <v>0.70899999999999996</v>
      </c>
      <c r="G152" s="236">
        <v>0.90480000000000005</v>
      </c>
      <c r="H152" s="348">
        <v>0.76190000000000002</v>
      </c>
      <c r="K152" s="212"/>
      <c r="L152" s="345"/>
      <c r="N152" s="342"/>
      <c r="O152" s="340"/>
      <c r="P152" s="340"/>
      <c r="Q152" s="340"/>
      <c r="R152" s="340"/>
      <c r="S152" s="340"/>
      <c r="T152" s="340"/>
      <c r="U152" s="340"/>
      <c r="V152" s="340"/>
      <c r="W152" s="337"/>
    </row>
    <row r="153" spans="1:23" ht="15.75" customHeight="1" x14ac:dyDescent="0.2">
      <c r="E153" s="267"/>
      <c r="F153" s="269"/>
      <c r="G153" s="269"/>
      <c r="H153" s="268"/>
      <c r="I153" s="258"/>
      <c r="L153" s="345"/>
      <c r="N153" s="342"/>
      <c r="O153" s="340"/>
      <c r="P153" s="340"/>
      <c r="Q153" s="340"/>
      <c r="R153" s="340"/>
      <c r="S153" s="340"/>
      <c r="T153" s="340"/>
      <c r="U153" s="340"/>
      <c r="V153" s="340"/>
      <c r="W153" s="337"/>
    </row>
    <row r="154" spans="1:23" ht="24" x14ac:dyDescent="0.2">
      <c r="A154" s="349" t="s">
        <v>236</v>
      </c>
      <c r="E154" s="268" t="s">
        <v>253</v>
      </c>
      <c r="F154" s="268" t="s">
        <v>254</v>
      </c>
      <c r="G154" s="268" t="s">
        <v>255</v>
      </c>
      <c r="H154" s="269" t="s">
        <v>256</v>
      </c>
      <c r="I154" s="257"/>
      <c r="J154" s="283"/>
      <c r="L154" s="345"/>
      <c r="N154" s="342"/>
      <c r="O154" s="340"/>
      <c r="P154" s="340"/>
      <c r="Q154" s="340"/>
      <c r="R154" s="340"/>
      <c r="S154" s="340"/>
      <c r="T154" s="340"/>
      <c r="U154" s="340"/>
      <c r="V154" s="340"/>
      <c r="W154" s="337"/>
    </row>
    <row r="155" spans="1:23" x14ac:dyDescent="0.2">
      <c r="N155" s="270"/>
      <c r="O155" s="339"/>
      <c r="P155" s="339"/>
      <c r="Q155" s="339"/>
      <c r="R155" s="339"/>
      <c r="S155" s="339"/>
      <c r="T155" s="339"/>
      <c r="U155" s="339"/>
      <c r="V155" s="339"/>
      <c r="W155" s="339"/>
    </row>
    <row r="156" spans="1:23" ht="12.75" customHeight="1" x14ac:dyDescent="0.2">
      <c r="A156" s="350" t="s">
        <v>275</v>
      </c>
      <c r="B156" s="351" t="s">
        <v>276</v>
      </c>
      <c r="C156" s="352" t="s">
        <v>277</v>
      </c>
      <c r="D156" s="353" t="s">
        <v>278</v>
      </c>
      <c r="E156" s="354"/>
      <c r="F156" s="354"/>
      <c r="G156" s="355"/>
      <c r="H156" s="351" t="s">
        <v>279</v>
      </c>
      <c r="I156" s="351"/>
      <c r="J156" s="351"/>
      <c r="K156" s="351"/>
      <c r="L156" s="351"/>
      <c r="M156" s="351"/>
      <c r="N156" s="356" t="s">
        <v>280</v>
      </c>
      <c r="O156" s="356"/>
      <c r="P156" s="356"/>
      <c r="R156" s="339"/>
      <c r="S156" s="339"/>
      <c r="T156" s="339"/>
      <c r="U156" s="339"/>
      <c r="V156" s="339"/>
      <c r="W156" s="339"/>
    </row>
    <row r="157" spans="1:23" ht="23.25" customHeight="1" x14ac:dyDescent="0.2">
      <c r="A157" s="357"/>
      <c r="B157" s="351"/>
      <c r="C157" s="352"/>
      <c r="D157" s="358" t="s">
        <v>281</v>
      </c>
      <c r="E157" s="351"/>
      <c r="F157" s="356" t="s">
        <v>282</v>
      </c>
      <c r="G157" s="356"/>
      <c r="H157" s="359" t="s">
        <v>281</v>
      </c>
      <c r="I157" s="360"/>
      <c r="J157" s="352" t="s">
        <v>283</v>
      </c>
      <c r="K157" s="352"/>
      <c r="L157" s="351" t="s">
        <v>284</v>
      </c>
      <c r="M157" s="351"/>
      <c r="N157" s="356"/>
      <c r="O157" s="356"/>
      <c r="P157" s="356"/>
      <c r="R157" s="340"/>
      <c r="S157" s="340"/>
      <c r="T157" s="340"/>
      <c r="U157" s="340"/>
      <c r="V157" s="340"/>
      <c r="W157" s="337"/>
    </row>
    <row r="158" spans="1:23" ht="18" customHeight="1" x14ac:dyDescent="0.2">
      <c r="A158" s="350"/>
      <c r="B158" s="351"/>
      <c r="C158" s="352"/>
      <c r="D158" s="361" t="s">
        <v>285</v>
      </c>
      <c r="E158" s="362" t="s">
        <v>12</v>
      </c>
      <c r="F158" s="362" t="s">
        <v>285</v>
      </c>
      <c r="G158" s="300" t="s">
        <v>12</v>
      </c>
      <c r="H158" s="362" t="s">
        <v>286</v>
      </c>
      <c r="I158" s="362" t="s">
        <v>12</v>
      </c>
      <c r="J158" s="300">
        <v>0</v>
      </c>
      <c r="K158" s="300" t="s">
        <v>12</v>
      </c>
      <c r="L158" s="300"/>
      <c r="M158" s="300" t="s">
        <v>12</v>
      </c>
      <c r="N158" s="362" t="s">
        <v>279</v>
      </c>
      <c r="O158" s="362" t="s">
        <v>80</v>
      </c>
      <c r="P158" s="363" t="s">
        <v>287</v>
      </c>
      <c r="R158" s="271"/>
      <c r="S158" s="271"/>
      <c r="T158" s="271"/>
      <c r="U158" s="271"/>
      <c r="V158" s="271"/>
      <c r="W158" s="271"/>
    </row>
    <row r="159" spans="1:23" ht="57" customHeight="1" x14ac:dyDescent="0.2">
      <c r="A159" s="166"/>
      <c r="B159" s="364" t="s">
        <v>288</v>
      </c>
      <c r="C159" s="300">
        <v>22</v>
      </c>
      <c r="D159" s="361">
        <v>9</v>
      </c>
      <c r="E159" s="365">
        <f>D159/C159</f>
        <v>0.40909090909090912</v>
      </c>
      <c r="F159" s="362"/>
      <c r="G159" s="300"/>
      <c r="H159" s="361">
        <v>13</v>
      </c>
      <c r="I159" s="365">
        <f>H159/$C159</f>
        <v>0.59090909090909094</v>
      </c>
      <c r="J159" s="300">
        <v>0</v>
      </c>
      <c r="K159" s="365"/>
      <c r="L159" s="210"/>
      <c r="M159" s="365"/>
      <c r="N159" s="366"/>
      <c r="O159" s="366"/>
      <c r="P159" s="300"/>
      <c r="R159" s="271"/>
      <c r="S159" s="271"/>
      <c r="T159" s="271"/>
      <c r="U159" s="271"/>
      <c r="V159" s="271"/>
      <c r="W159" s="271"/>
    </row>
    <row r="160" spans="1:23" ht="60" x14ac:dyDescent="0.2">
      <c r="A160" s="166"/>
      <c r="B160" s="364" t="s">
        <v>289</v>
      </c>
      <c r="C160" s="361">
        <v>14</v>
      </c>
      <c r="D160" s="361">
        <v>4</v>
      </c>
      <c r="E160" s="365">
        <f t="shared" ref="E160:E163" si="4">D160/C160</f>
        <v>0.2857142857142857</v>
      </c>
      <c r="F160" s="210"/>
      <c r="G160" s="210"/>
      <c r="H160" s="361">
        <v>9</v>
      </c>
      <c r="I160" s="365">
        <f>H160/$C160</f>
        <v>0.6428571428571429</v>
      </c>
      <c r="J160" s="300">
        <v>1</v>
      </c>
      <c r="K160" s="365">
        <f>J160/$C160</f>
        <v>7.1428571428571425E-2</v>
      </c>
      <c r="L160" s="300">
        <v>1</v>
      </c>
      <c r="M160" s="365">
        <f>L160/$C160</f>
        <v>7.1428571428571425E-2</v>
      </c>
      <c r="N160" s="361">
        <v>1</v>
      </c>
      <c r="O160" s="367">
        <v>0.01</v>
      </c>
      <c r="P160" s="368">
        <v>0</v>
      </c>
      <c r="R160" s="271"/>
      <c r="S160" s="271"/>
      <c r="T160" s="271"/>
      <c r="U160" s="271"/>
      <c r="V160" s="271"/>
      <c r="W160" s="271"/>
    </row>
    <row r="161" spans="1:23" ht="36" x14ac:dyDescent="0.2">
      <c r="A161" s="166"/>
      <c r="B161" s="364" t="s">
        <v>290</v>
      </c>
      <c r="C161" s="361">
        <v>4</v>
      </c>
      <c r="D161" s="361">
        <v>2</v>
      </c>
      <c r="E161" s="365">
        <f t="shared" si="4"/>
        <v>0.5</v>
      </c>
      <c r="F161" s="362"/>
      <c r="G161" s="365"/>
      <c r="H161" s="361">
        <v>2</v>
      </c>
      <c r="I161" s="365">
        <f>H161/$C161</f>
        <v>0.5</v>
      </c>
      <c r="J161" s="300">
        <v>0</v>
      </c>
      <c r="K161" s="365"/>
      <c r="L161" s="210"/>
      <c r="M161" s="365"/>
      <c r="N161" s="362"/>
      <c r="O161" s="369"/>
      <c r="P161" s="300"/>
    </row>
    <row r="162" spans="1:23" ht="24" x14ac:dyDescent="0.2">
      <c r="A162" s="166"/>
      <c r="B162" s="364" t="s">
        <v>291</v>
      </c>
      <c r="C162" s="361">
        <v>30</v>
      </c>
      <c r="D162" s="361">
        <v>5</v>
      </c>
      <c r="E162" s="365">
        <f>D162/C162</f>
        <v>0.16666666666666666</v>
      </c>
      <c r="F162" s="362">
        <v>1</v>
      </c>
      <c r="G162" s="365">
        <f>F162/C162</f>
        <v>3.3333333333333333E-2</v>
      </c>
      <c r="H162" s="361">
        <v>25</v>
      </c>
      <c r="I162" s="365">
        <f>H162/$C162</f>
        <v>0.83333333333333337</v>
      </c>
      <c r="J162" s="300">
        <v>0</v>
      </c>
      <c r="K162" s="365"/>
      <c r="L162" s="210"/>
      <c r="M162" s="365"/>
      <c r="N162" s="361">
        <v>1</v>
      </c>
      <c r="O162" s="367">
        <v>1</v>
      </c>
      <c r="P162" s="368">
        <v>1</v>
      </c>
    </row>
    <row r="163" spans="1:23" x14ac:dyDescent="0.2">
      <c r="A163" s="166"/>
      <c r="B163" s="370" t="s">
        <v>292</v>
      </c>
      <c r="C163" s="370">
        <f>SUM(C159:C162)</f>
        <v>70</v>
      </c>
      <c r="D163" s="370">
        <f>SUM(D159:D162)</f>
        <v>20</v>
      </c>
      <c r="E163" s="371">
        <f t="shared" si="4"/>
        <v>0.2857142857142857</v>
      </c>
      <c r="F163" s="370">
        <f>SUM(F159:F162)</f>
        <v>1</v>
      </c>
      <c r="G163" s="371">
        <f>F163/C163</f>
        <v>1.4285714285714285E-2</v>
      </c>
      <c r="H163" s="370">
        <f>SUM(H159:H162)</f>
        <v>49</v>
      </c>
      <c r="I163" s="371">
        <f>H163/$C163</f>
        <v>0.7</v>
      </c>
      <c r="J163" s="370">
        <f>SUM(J159:J162)</f>
        <v>1</v>
      </c>
      <c r="K163" s="371">
        <f>J163/$C163</f>
        <v>1.4285714285714285E-2</v>
      </c>
      <c r="L163" s="370">
        <f>SUM(L159:L162)</f>
        <v>1</v>
      </c>
      <c r="M163" s="371">
        <f>L163/$C163</f>
        <v>1.4285714285714285E-2</v>
      </c>
      <c r="N163" s="370">
        <v>2</v>
      </c>
      <c r="O163" s="372">
        <v>0.5</v>
      </c>
      <c r="P163" s="368">
        <v>0.5</v>
      </c>
    </row>
    <row r="164" spans="1:23" x14ac:dyDescent="0.2">
      <c r="A164" s="325"/>
      <c r="B164" s="234"/>
      <c r="C164" s="219"/>
      <c r="D164" s="219"/>
      <c r="E164" s="219"/>
      <c r="F164" s="219"/>
      <c r="G164" s="219"/>
      <c r="H164" s="219"/>
      <c r="I164" s="219"/>
      <c r="K164" s="219"/>
      <c r="L164" s="271"/>
    </row>
    <row r="165" spans="1:23" x14ac:dyDescent="0.2">
      <c r="A165" s="317" t="s">
        <v>257</v>
      </c>
      <c r="B165" s="317"/>
      <c r="C165" s="317"/>
      <c r="D165" s="317"/>
      <c r="E165" s="317"/>
      <c r="F165" s="317"/>
      <c r="G165" s="128" t="s">
        <v>293</v>
      </c>
      <c r="H165" s="128"/>
      <c r="I165" s="128"/>
      <c r="J165" s="128"/>
      <c r="K165" s="128"/>
    </row>
    <row r="166" spans="1:23" x14ac:dyDescent="0.2">
      <c r="A166" s="318" t="s">
        <v>259</v>
      </c>
      <c r="B166" s="318"/>
      <c r="C166" s="318"/>
      <c r="D166" s="318"/>
      <c r="E166" s="318"/>
      <c r="F166" s="318"/>
      <c r="G166" s="318"/>
      <c r="H166" s="318"/>
      <c r="I166" s="318"/>
      <c r="J166" s="318"/>
      <c r="K166" s="206"/>
      <c r="N166" s="271"/>
      <c r="O166" s="271"/>
      <c r="P166" s="271"/>
      <c r="Q166" s="319"/>
      <c r="R166" s="271"/>
      <c r="S166" s="271"/>
      <c r="T166" s="271"/>
      <c r="U166" s="271"/>
      <c r="V166" s="271"/>
      <c r="W166" s="271"/>
    </row>
    <row r="167" spans="1:23" x14ac:dyDescent="0.2">
      <c r="A167" s="128"/>
      <c r="B167" s="128"/>
      <c r="C167" s="128"/>
      <c r="D167" s="128"/>
      <c r="E167" s="128"/>
      <c r="F167" s="128"/>
      <c r="G167" s="128"/>
      <c r="H167" s="128"/>
      <c r="I167" s="212"/>
      <c r="J167" s="128"/>
      <c r="K167" s="128"/>
      <c r="N167" s="271"/>
      <c r="O167" s="271"/>
      <c r="P167" s="271"/>
      <c r="Q167" s="271"/>
      <c r="R167" s="271"/>
      <c r="S167" s="271"/>
      <c r="T167" s="271"/>
      <c r="U167" s="271"/>
      <c r="V167" s="271"/>
      <c r="W167" s="271"/>
    </row>
    <row r="168" spans="1:23" x14ac:dyDescent="0.2">
      <c r="A168" s="209"/>
      <c r="B168" s="300" t="s">
        <v>205</v>
      </c>
      <c r="C168" s="214" t="s">
        <v>103</v>
      </c>
      <c r="D168" s="214" t="s">
        <v>1</v>
      </c>
      <c r="E168" s="214" t="s">
        <v>206</v>
      </c>
      <c r="F168" s="214" t="s">
        <v>207</v>
      </c>
      <c r="G168" s="214" t="s">
        <v>208</v>
      </c>
      <c r="H168" s="214" t="s">
        <v>98</v>
      </c>
      <c r="I168" s="212"/>
      <c r="K168" s="212"/>
      <c r="L168" s="212"/>
      <c r="N168" s="270"/>
      <c r="O168" s="271"/>
      <c r="P168" s="271"/>
      <c r="Q168" s="271"/>
      <c r="R168" s="271"/>
      <c r="S168" s="271"/>
      <c r="T168" s="271"/>
      <c r="U168" s="271"/>
      <c r="V168" s="271"/>
      <c r="W168" s="271"/>
    </row>
    <row r="169" spans="1:23" x14ac:dyDescent="0.2">
      <c r="A169" s="209" t="s">
        <v>211</v>
      </c>
      <c r="B169" s="210"/>
      <c r="C169" s="211"/>
      <c r="D169" s="213">
        <f>SUM(E169:K169)</f>
        <v>50</v>
      </c>
      <c r="E169" s="213">
        <v>13</v>
      </c>
      <c r="F169" s="213">
        <v>9</v>
      </c>
      <c r="G169" s="213">
        <v>2</v>
      </c>
      <c r="H169" s="213">
        <v>26</v>
      </c>
      <c r="I169" s="373"/>
      <c r="K169" s="212"/>
      <c r="L169" s="212"/>
      <c r="N169" s="270"/>
      <c r="O169" s="271"/>
      <c r="P169" s="271"/>
      <c r="Q169" s="271"/>
      <c r="R169" s="271"/>
      <c r="S169" s="271"/>
      <c r="T169" s="271"/>
      <c r="U169" s="271"/>
      <c r="V169" s="271"/>
      <c r="W169" s="271"/>
    </row>
    <row r="170" spans="1:23" x14ac:dyDescent="0.2">
      <c r="A170" s="325" t="s">
        <v>212</v>
      </c>
      <c r="B170" s="210"/>
      <c r="C170" s="211"/>
      <c r="D170" s="213">
        <f>SUM(E170:K170)</f>
        <v>49</v>
      </c>
      <c r="E170" s="213">
        <v>13</v>
      </c>
      <c r="F170" s="213">
        <v>8</v>
      </c>
      <c r="G170" s="213">
        <v>2</v>
      </c>
      <c r="H170" s="213">
        <v>26</v>
      </c>
      <c r="I170" s="373"/>
      <c r="K170" s="212"/>
      <c r="L170" s="212"/>
      <c r="N170" s="270"/>
      <c r="O170" s="326"/>
      <c r="P170" s="326"/>
      <c r="Q170" s="326"/>
      <c r="R170" s="326"/>
      <c r="S170" s="326"/>
      <c r="T170" s="326"/>
      <c r="U170" s="326"/>
      <c r="V170" s="326"/>
      <c r="W170" s="327"/>
    </row>
    <row r="171" spans="1:23" x14ac:dyDescent="0.2">
      <c r="A171" s="328" t="s">
        <v>213</v>
      </c>
      <c r="B171" s="210"/>
      <c r="C171" s="223">
        <v>0.98939999999999995</v>
      </c>
      <c r="D171" s="236">
        <f t="shared" ref="D171:G171" si="5">D170/D169</f>
        <v>0.98</v>
      </c>
      <c r="E171" s="247">
        <f t="shared" si="5"/>
        <v>1</v>
      </c>
      <c r="F171" s="236">
        <f t="shared" si="5"/>
        <v>0.88888888888888884</v>
      </c>
      <c r="G171" s="247">
        <f t="shared" si="5"/>
        <v>1</v>
      </c>
      <c r="H171" s="247">
        <f>H170/H169</f>
        <v>1</v>
      </c>
      <c r="I171" s="374"/>
      <c r="K171" s="329"/>
      <c r="L171" s="329"/>
      <c r="N171" s="270"/>
      <c r="O171" s="330"/>
      <c r="P171" s="330"/>
      <c r="Q171" s="330"/>
      <c r="R171" s="330"/>
      <c r="S171" s="330"/>
      <c r="T171" s="330"/>
      <c r="U171" s="330"/>
      <c r="V171" s="330"/>
      <c r="W171" s="330"/>
    </row>
    <row r="172" spans="1:23" x14ac:dyDescent="0.2">
      <c r="A172" s="328" t="s">
        <v>266</v>
      </c>
      <c r="B172" s="331"/>
      <c r="C172" s="223"/>
      <c r="D172" s="332">
        <v>16</v>
      </c>
      <c r="E172" s="333">
        <v>16</v>
      </c>
      <c r="F172" s="333">
        <v>14.89</v>
      </c>
      <c r="G172" s="333">
        <v>19</v>
      </c>
      <c r="H172" s="333">
        <v>16.16</v>
      </c>
      <c r="I172" s="375"/>
      <c r="K172" s="334"/>
      <c r="L172" s="334"/>
      <c r="N172" s="270"/>
      <c r="O172" s="330"/>
      <c r="P172" s="330"/>
      <c r="Q172" s="330"/>
      <c r="R172" s="330"/>
      <c r="S172" s="330"/>
      <c r="T172" s="330"/>
      <c r="U172" s="330"/>
      <c r="V172" s="330"/>
      <c r="W172" s="330"/>
    </row>
    <row r="173" spans="1:23" x14ac:dyDescent="0.2">
      <c r="A173" s="328" t="s">
        <v>148</v>
      </c>
      <c r="B173" s="331"/>
      <c r="C173" s="376"/>
      <c r="D173" s="332">
        <v>16</v>
      </c>
      <c r="E173" s="333">
        <v>15</v>
      </c>
      <c r="F173" s="333">
        <v>15</v>
      </c>
      <c r="G173" s="333">
        <v>15</v>
      </c>
      <c r="H173" s="333">
        <v>17</v>
      </c>
      <c r="I173" s="375"/>
      <c r="K173" s="212"/>
      <c r="L173" s="212"/>
      <c r="N173" s="270"/>
      <c r="O173" s="335"/>
      <c r="P173" s="335"/>
      <c r="Q173" s="335"/>
      <c r="R173" s="335"/>
      <c r="S173" s="335"/>
      <c r="T173" s="335"/>
      <c r="U173" s="335"/>
      <c r="V173" s="335"/>
      <c r="W173" s="335"/>
    </row>
    <row r="174" spans="1:23" x14ac:dyDescent="0.2">
      <c r="A174" s="328" t="s">
        <v>243</v>
      </c>
      <c r="B174" s="210"/>
      <c r="C174" s="376"/>
      <c r="D174" s="213">
        <f>SUM(E174:K174)</f>
        <v>1</v>
      </c>
      <c r="E174" s="213"/>
      <c r="F174" s="213">
        <v>1</v>
      </c>
      <c r="G174" s="213"/>
      <c r="H174" s="213"/>
      <c r="I174" s="219"/>
      <c r="K174" s="212"/>
      <c r="L174" s="212"/>
      <c r="N174" s="270"/>
      <c r="O174" s="271"/>
      <c r="P174" s="271"/>
      <c r="Q174" s="271"/>
      <c r="R174" s="271"/>
      <c r="S174" s="271"/>
      <c r="T174" s="271"/>
      <c r="U174" s="271"/>
      <c r="V174" s="271"/>
      <c r="W174" s="271"/>
    </row>
    <row r="175" spans="1:23" x14ac:dyDescent="0.2">
      <c r="A175" s="336" t="s">
        <v>267</v>
      </c>
      <c r="B175" s="210"/>
      <c r="C175" s="377">
        <v>1.06E-2</v>
      </c>
      <c r="D175" s="236">
        <f>D174/D169</f>
        <v>0.02</v>
      </c>
      <c r="E175" s="236">
        <f>E174/E169</f>
        <v>0</v>
      </c>
      <c r="F175" s="236">
        <f>F174/F169</f>
        <v>0.1111111111111111</v>
      </c>
      <c r="G175" s="236">
        <f>G174/G169</f>
        <v>0</v>
      </c>
      <c r="H175" s="236">
        <f>H174/H169</f>
        <v>0</v>
      </c>
      <c r="I175" s="253"/>
      <c r="K175" s="337"/>
      <c r="L175" s="337"/>
      <c r="N175" s="338"/>
      <c r="O175" s="339"/>
      <c r="P175" s="339"/>
      <c r="Q175" s="339"/>
      <c r="R175" s="339"/>
      <c r="S175" s="339"/>
      <c r="T175" s="339"/>
      <c r="U175" s="339"/>
      <c r="V175" s="339"/>
      <c r="W175" s="339"/>
    </row>
    <row r="176" spans="1:23" x14ac:dyDescent="0.2">
      <c r="A176" s="328" t="s">
        <v>268</v>
      </c>
      <c r="B176" s="210"/>
      <c r="C176" s="378"/>
      <c r="D176" s="213">
        <f>SUM(E176:K176)</f>
        <v>5</v>
      </c>
      <c r="E176" s="213">
        <v>1</v>
      </c>
      <c r="F176" s="213">
        <v>0</v>
      </c>
      <c r="G176" s="213">
        <v>0</v>
      </c>
      <c r="H176" s="213">
        <v>4</v>
      </c>
      <c r="I176" s="219"/>
      <c r="K176" s="212"/>
      <c r="L176" s="212"/>
      <c r="N176" s="338"/>
      <c r="O176" s="340"/>
      <c r="P176" s="340"/>
      <c r="Q176" s="340"/>
      <c r="R176" s="340"/>
      <c r="S176" s="340"/>
      <c r="T176" s="340"/>
      <c r="U176" s="340"/>
      <c r="V176" s="340"/>
      <c r="W176" s="337"/>
    </row>
    <row r="177" spans="1:25" x14ac:dyDescent="0.2">
      <c r="A177" s="336" t="s">
        <v>269</v>
      </c>
      <c r="B177" s="210"/>
      <c r="C177" s="346"/>
      <c r="D177" s="236">
        <f>D176/D169</f>
        <v>0.1</v>
      </c>
      <c r="E177" s="236">
        <f>E176/E169</f>
        <v>7.6923076923076927E-2</v>
      </c>
      <c r="F177" s="236">
        <f>F176/F169</f>
        <v>0</v>
      </c>
      <c r="G177" s="236">
        <f>G176/G169</f>
        <v>0</v>
      </c>
      <c r="H177" s="236">
        <f>H176/H169</f>
        <v>0.15384615384615385</v>
      </c>
      <c r="I177" s="253"/>
      <c r="K177" s="337"/>
      <c r="L177" s="337"/>
      <c r="N177" s="341"/>
      <c r="O177" s="339"/>
      <c r="P177" s="339"/>
      <c r="Q177" s="339"/>
      <c r="R177" s="339"/>
      <c r="S177" s="339"/>
      <c r="T177" s="339"/>
      <c r="U177" s="339"/>
      <c r="V177" s="339"/>
      <c r="W177" s="339"/>
    </row>
    <row r="178" spans="1:25" x14ac:dyDescent="0.2">
      <c r="A178" s="328" t="s">
        <v>270</v>
      </c>
      <c r="B178" s="210"/>
      <c r="C178" s="379"/>
      <c r="D178" s="213">
        <f>SUM(E178:K178)</f>
        <v>21</v>
      </c>
      <c r="E178" s="213">
        <v>5</v>
      </c>
      <c r="F178" s="213">
        <v>6</v>
      </c>
      <c r="G178" s="213">
        <v>0</v>
      </c>
      <c r="H178" s="213">
        <v>10</v>
      </c>
      <c r="I178" s="219"/>
      <c r="K178" s="212"/>
      <c r="L178" s="212"/>
      <c r="N178" s="342"/>
      <c r="O178" s="337"/>
      <c r="P178" s="337"/>
      <c r="Q178" s="337"/>
      <c r="R178" s="337"/>
      <c r="S178" s="337"/>
      <c r="T178" s="337"/>
      <c r="U178" s="337"/>
      <c r="V178" s="337"/>
      <c r="W178" s="337"/>
    </row>
    <row r="179" spans="1:25" x14ac:dyDescent="0.2">
      <c r="A179" s="336" t="s">
        <v>271</v>
      </c>
      <c r="B179" s="210"/>
      <c r="C179" s="346"/>
      <c r="D179" s="236">
        <f>D178/D169</f>
        <v>0.42</v>
      </c>
      <c r="E179" s="236">
        <f>E178/E169</f>
        <v>0.38461538461538464</v>
      </c>
      <c r="F179" s="236">
        <f>F178/F169</f>
        <v>0.66666666666666663</v>
      </c>
      <c r="G179" s="236">
        <f>G178/G169</f>
        <v>0</v>
      </c>
      <c r="H179" s="236">
        <f>H178/H169</f>
        <v>0.38461538461538464</v>
      </c>
      <c r="I179" s="253"/>
      <c r="K179" s="337"/>
      <c r="L179" s="337"/>
      <c r="N179" s="341"/>
      <c r="O179" s="339"/>
      <c r="P179" s="339"/>
      <c r="Q179" s="339"/>
      <c r="R179" s="339"/>
      <c r="S179" s="339"/>
      <c r="T179" s="339"/>
      <c r="U179" s="339"/>
      <c r="V179" s="339"/>
      <c r="W179" s="339"/>
    </row>
    <row r="180" spans="1:25" x14ac:dyDescent="0.2">
      <c r="A180" s="328" t="s">
        <v>272</v>
      </c>
      <c r="B180" s="210"/>
      <c r="C180" s="379"/>
      <c r="D180" s="213">
        <f>SUM(E180:K180)</f>
        <v>23</v>
      </c>
      <c r="E180" s="213">
        <v>7</v>
      </c>
      <c r="F180" s="213">
        <v>2</v>
      </c>
      <c r="G180" s="213">
        <v>2</v>
      </c>
      <c r="H180" s="213">
        <v>12</v>
      </c>
      <c r="I180" s="219"/>
      <c r="K180" s="212"/>
      <c r="L180" s="212"/>
      <c r="N180" s="342"/>
      <c r="O180" s="337"/>
      <c r="P180" s="337"/>
      <c r="Q180" s="337"/>
      <c r="R180" s="337"/>
      <c r="S180" s="337"/>
      <c r="T180" s="337"/>
      <c r="U180" s="337"/>
      <c r="V180" s="337"/>
      <c r="W180" s="337"/>
    </row>
    <row r="181" spans="1:25" x14ac:dyDescent="0.2">
      <c r="A181" s="336" t="s">
        <v>273</v>
      </c>
      <c r="B181" s="210"/>
      <c r="C181" s="346"/>
      <c r="D181" s="236">
        <f>D180/D169</f>
        <v>0.46</v>
      </c>
      <c r="E181" s="236">
        <f>E180/E169</f>
        <v>0.53846153846153844</v>
      </c>
      <c r="F181" s="236">
        <f>F180/F169</f>
        <v>0.22222222222222221</v>
      </c>
      <c r="G181" s="236">
        <f>G180/G169</f>
        <v>1</v>
      </c>
      <c r="H181" s="236">
        <f>H180/H169</f>
        <v>0.46153846153846156</v>
      </c>
      <c r="I181" s="253"/>
      <c r="K181" s="337"/>
      <c r="L181" s="337"/>
      <c r="N181" s="270"/>
      <c r="O181" s="339"/>
      <c r="P181" s="339"/>
      <c r="Q181" s="339"/>
      <c r="R181" s="339"/>
      <c r="S181" s="339"/>
      <c r="T181" s="339"/>
      <c r="U181" s="339"/>
      <c r="V181" s="339"/>
      <c r="W181" s="339"/>
    </row>
    <row r="182" spans="1:25" x14ac:dyDescent="0.2">
      <c r="A182" s="328" t="s">
        <v>85</v>
      </c>
      <c r="B182" s="210"/>
      <c r="C182" s="217">
        <v>4.17</v>
      </c>
      <c r="D182" s="232">
        <v>4.32</v>
      </c>
      <c r="E182" s="218">
        <v>4.46</v>
      </c>
      <c r="F182" s="232">
        <v>4</v>
      </c>
      <c r="G182" s="343">
        <v>5</v>
      </c>
      <c r="H182" s="344">
        <v>4.3099999999999996</v>
      </c>
      <c r="I182" s="380"/>
      <c r="K182" s="212"/>
      <c r="L182" s="345"/>
      <c r="N182" s="342"/>
      <c r="O182" s="340"/>
      <c r="P182" s="340"/>
      <c r="Q182" s="340"/>
      <c r="R182" s="340"/>
      <c r="S182" s="340"/>
      <c r="T182" s="340"/>
      <c r="U182" s="340"/>
      <c r="V182" s="340"/>
      <c r="W182" s="337"/>
    </row>
    <row r="183" spans="1:25" x14ac:dyDescent="0.2">
      <c r="A183" s="346" t="s">
        <v>274</v>
      </c>
      <c r="B183" s="210"/>
      <c r="C183" s="217"/>
      <c r="D183" s="236">
        <v>0.76190000000000002</v>
      </c>
      <c r="E183" s="347">
        <v>0.76190000000000002</v>
      </c>
      <c r="F183" s="236">
        <v>0.70899999999999996</v>
      </c>
      <c r="G183" s="236">
        <v>0.90480000000000005</v>
      </c>
      <c r="H183" s="348">
        <v>0.76190000000000002</v>
      </c>
      <c r="I183" s="381"/>
      <c r="K183" s="212"/>
      <c r="L183" s="345"/>
      <c r="M183" s="271"/>
      <c r="N183" s="342"/>
      <c r="O183" s="340"/>
      <c r="P183" s="270"/>
      <c r="Q183" s="335"/>
      <c r="R183" s="335"/>
      <c r="S183" s="335"/>
      <c r="T183" s="335"/>
      <c r="U183" s="335"/>
      <c r="V183" s="335"/>
      <c r="W183" s="335"/>
      <c r="X183" s="335"/>
      <c r="Y183" s="335"/>
    </row>
    <row r="184" spans="1:25" x14ac:dyDescent="0.2">
      <c r="A184" s="325"/>
      <c r="B184" s="271"/>
      <c r="C184" s="212"/>
      <c r="D184" s="382"/>
      <c r="E184" s="383"/>
      <c r="F184" s="382"/>
      <c r="G184" s="382"/>
      <c r="H184" s="384"/>
      <c r="I184" s="381"/>
      <c r="K184" s="212"/>
      <c r="L184" s="345"/>
      <c r="M184" s="271"/>
      <c r="N184" s="342"/>
      <c r="O184" s="340"/>
      <c r="P184" s="270"/>
      <c r="Q184" s="335"/>
      <c r="R184" s="335"/>
      <c r="S184" s="335"/>
      <c r="T184" s="335"/>
      <c r="U184" s="335"/>
      <c r="V184" s="335"/>
      <c r="W184" s="335"/>
      <c r="X184" s="335"/>
      <c r="Y184" s="335"/>
    </row>
    <row r="185" spans="1:25" x14ac:dyDescent="0.2">
      <c r="A185" s="385" t="s">
        <v>294</v>
      </c>
      <c r="B185" s="385"/>
      <c r="C185" s="385"/>
      <c r="D185" s="385"/>
      <c r="E185" s="385"/>
      <c r="F185" s="385"/>
      <c r="G185" s="128"/>
      <c r="H185" s="128"/>
      <c r="J185" s="128"/>
      <c r="K185" s="128"/>
      <c r="M185" s="271"/>
      <c r="N185" s="271"/>
      <c r="O185" s="271"/>
      <c r="P185" s="271"/>
      <c r="Q185" s="271"/>
      <c r="R185" s="271"/>
      <c r="S185" s="271"/>
      <c r="T185" s="271"/>
      <c r="U185" s="271"/>
      <c r="V185" s="271"/>
      <c r="W185" s="271"/>
      <c r="X185" s="271"/>
      <c r="Y185" s="271"/>
    </row>
    <row r="186" spans="1:25" x14ac:dyDescent="0.2">
      <c r="A186" s="205" t="s">
        <v>242</v>
      </c>
      <c r="B186" s="205"/>
      <c r="C186" s="205"/>
      <c r="D186" s="205"/>
      <c r="E186" s="205"/>
      <c r="F186" s="205"/>
      <c r="G186" s="205"/>
      <c r="H186" s="205"/>
      <c r="I186" s="205"/>
      <c r="J186" s="205"/>
      <c r="K186" s="206">
        <v>36</v>
      </c>
      <c r="M186" s="271"/>
      <c r="N186" s="271"/>
      <c r="O186" s="271"/>
      <c r="P186" s="319"/>
      <c r="Q186" s="271"/>
      <c r="R186" s="271"/>
      <c r="S186" s="271"/>
      <c r="T186" s="271"/>
      <c r="U186" s="271"/>
      <c r="V186" s="271"/>
      <c r="W186" s="271"/>
      <c r="X186" s="271"/>
      <c r="Y186" s="271"/>
    </row>
    <row r="187" spans="1:25" x14ac:dyDescent="0.2">
      <c r="A187" s="128"/>
      <c r="B187" s="128"/>
      <c r="C187" s="128"/>
      <c r="D187" s="128"/>
      <c r="E187" s="128"/>
      <c r="F187" s="128"/>
      <c r="G187" s="128"/>
      <c r="H187" s="128"/>
      <c r="I187" s="128"/>
      <c r="J187" s="128"/>
      <c r="K187" s="128"/>
      <c r="M187" s="271"/>
      <c r="N187" s="271"/>
      <c r="O187" s="271"/>
      <c r="P187" s="271"/>
      <c r="Q187" s="271"/>
      <c r="R187" s="271"/>
      <c r="S187" s="271"/>
      <c r="T187" s="271"/>
      <c r="U187" s="271"/>
      <c r="V187" s="271"/>
      <c r="W187" s="271"/>
      <c r="X187" s="271"/>
      <c r="Y187" s="271"/>
    </row>
    <row r="188" spans="1:25" x14ac:dyDescent="0.2">
      <c r="A188" s="209"/>
      <c r="B188" s="210" t="s">
        <v>205</v>
      </c>
      <c r="C188" s="211" t="s">
        <v>103</v>
      </c>
      <c r="D188" s="211" t="s">
        <v>1</v>
      </c>
      <c r="E188" s="211" t="s">
        <v>206</v>
      </c>
      <c r="F188" s="211" t="s">
        <v>207</v>
      </c>
      <c r="G188" s="211" t="s">
        <v>208</v>
      </c>
      <c r="H188" s="211" t="s">
        <v>98</v>
      </c>
      <c r="K188" s="212"/>
      <c r="M188" s="271"/>
      <c r="N188" s="271"/>
      <c r="O188" s="271"/>
      <c r="P188" s="271"/>
      <c r="Q188" s="271"/>
      <c r="R188" s="271"/>
      <c r="S188" s="271"/>
      <c r="T188" s="271"/>
      <c r="U188" s="271"/>
      <c r="V188" s="271"/>
      <c r="W188" s="271"/>
      <c r="X188" s="271"/>
      <c r="Y188" s="271"/>
    </row>
    <row r="189" spans="1:25" x14ac:dyDescent="0.2">
      <c r="A189" s="215" t="s">
        <v>295</v>
      </c>
      <c r="B189" s="210"/>
      <c r="C189" s="211"/>
      <c r="D189" s="217">
        <f>SUM(E189:K189)</f>
        <v>7</v>
      </c>
      <c r="E189" s="214">
        <v>5</v>
      </c>
      <c r="F189" s="214">
        <v>0</v>
      </c>
      <c r="G189" s="214">
        <v>1</v>
      </c>
      <c r="H189" s="214">
        <v>1</v>
      </c>
      <c r="K189" s="212"/>
      <c r="M189" s="271"/>
      <c r="N189" s="271"/>
      <c r="O189" s="271"/>
      <c r="P189" s="271"/>
      <c r="Q189" s="271"/>
      <c r="R189" s="271"/>
      <c r="S189" s="271"/>
      <c r="T189" s="271"/>
      <c r="U189" s="271"/>
      <c r="V189" s="271"/>
      <c r="W189" s="271"/>
      <c r="X189" s="271"/>
      <c r="Y189" s="271"/>
    </row>
    <row r="190" spans="1:25" x14ac:dyDescent="0.2">
      <c r="A190" s="215" t="s">
        <v>211</v>
      </c>
      <c r="B190" s="216"/>
      <c r="C190" s="217"/>
      <c r="D190" s="217">
        <f>SUM(E190:K190)</f>
        <v>7</v>
      </c>
      <c r="E190" s="217">
        <v>5</v>
      </c>
      <c r="F190" s="210"/>
      <c r="G190" s="216">
        <v>1</v>
      </c>
      <c r="H190" s="216">
        <v>1</v>
      </c>
      <c r="K190" s="219"/>
      <c r="M190" s="271"/>
      <c r="N190" s="271"/>
      <c r="O190" s="271"/>
      <c r="P190" s="271"/>
      <c r="Q190" s="271"/>
      <c r="R190" s="335"/>
      <c r="S190" s="271"/>
      <c r="T190" s="271"/>
      <c r="U190" s="271"/>
      <c r="V190" s="271"/>
      <c r="W190" s="271"/>
      <c r="X190" s="271"/>
      <c r="Y190" s="271"/>
    </row>
    <row r="191" spans="1:25" x14ac:dyDescent="0.2">
      <c r="A191" s="220" t="s">
        <v>212</v>
      </c>
      <c r="B191" s="216"/>
      <c r="C191" s="217"/>
      <c r="D191" s="217">
        <f>SUM(E191:K191)</f>
        <v>7</v>
      </c>
      <c r="E191" s="217">
        <v>5</v>
      </c>
      <c r="F191" s="210"/>
      <c r="G191" s="216">
        <v>1</v>
      </c>
      <c r="H191" s="216">
        <v>1</v>
      </c>
      <c r="K191" s="219"/>
      <c r="M191" s="271"/>
      <c r="N191" s="326"/>
      <c r="O191" s="326"/>
      <c r="P191" s="326"/>
      <c r="Q191" s="326"/>
      <c r="R191" s="326"/>
      <c r="S191" s="326"/>
      <c r="T191" s="326"/>
      <c r="U191" s="326"/>
      <c r="V191" s="326"/>
      <c r="W191" s="271"/>
      <c r="X191" s="271"/>
      <c r="Y191" s="271"/>
    </row>
    <row r="192" spans="1:25" x14ac:dyDescent="0.2">
      <c r="A192" s="222" t="s">
        <v>213</v>
      </c>
      <c r="B192" s="216"/>
      <c r="C192" s="223">
        <v>0.96450000000000002</v>
      </c>
      <c r="D192" s="290">
        <f>D191/D190</f>
        <v>1</v>
      </c>
      <c r="E192" s="290">
        <f>E191/E190</f>
        <v>1</v>
      </c>
      <c r="F192" s="210"/>
      <c r="G192" s="290">
        <f>G191/G190</f>
        <v>1</v>
      </c>
      <c r="H192" s="290">
        <f>H191/H190</f>
        <v>1</v>
      </c>
      <c r="K192" s="225"/>
      <c r="M192" s="271"/>
      <c r="N192" s="330"/>
      <c r="O192" s="330"/>
      <c r="P192" s="330"/>
      <c r="Q192" s="330"/>
      <c r="R192" s="330"/>
      <c r="S192" s="330"/>
      <c r="T192" s="330"/>
      <c r="U192" s="330"/>
      <c r="V192" s="330"/>
      <c r="W192" s="271"/>
      <c r="X192" s="271"/>
      <c r="Y192" s="271"/>
    </row>
    <row r="193" spans="1:25" x14ac:dyDescent="0.2">
      <c r="A193" s="222" t="s">
        <v>214</v>
      </c>
      <c r="B193" s="216"/>
      <c r="C193" s="227"/>
      <c r="D193" s="227">
        <v>80</v>
      </c>
      <c r="E193" s="217">
        <v>80</v>
      </c>
      <c r="F193" s="210"/>
      <c r="G193" s="216">
        <v>60</v>
      </c>
      <c r="H193" s="216">
        <v>68</v>
      </c>
      <c r="K193" s="219"/>
      <c r="M193" s="271"/>
      <c r="N193" s="271"/>
      <c r="O193" s="271"/>
      <c r="P193" s="335"/>
      <c r="Q193" s="271"/>
      <c r="R193" s="335"/>
      <c r="S193" s="271"/>
      <c r="T193" s="271"/>
      <c r="U193" s="271"/>
      <c r="V193" s="271"/>
      <c r="W193" s="271"/>
      <c r="X193" s="271"/>
      <c r="Y193" s="271"/>
    </row>
    <row r="194" spans="1:25" ht="14.25" customHeight="1" x14ac:dyDescent="0.2">
      <c r="A194" s="230" t="s">
        <v>247</v>
      </c>
      <c r="B194" s="216"/>
      <c r="C194" s="227"/>
      <c r="D194" s="297">
        <v>42</v>
      </c>
      <c r="E194" s="217">
        <v>42</v>
      </c>
      <c r="F194" s="210"/>
      <c r="G194" s="216">
        <v>60</v>
      </c>
      <c r="H194" s="216">
        <v>68</v>
      </c>
      <c r="K194" s="219"/>
      <c r="M194" s="271"/>
      <c r="N194" s="330"/>
      <c r="O194" s="330"/>
      <c r="P194" s="330"/>
      <c r="Q194" s="330"/>
      <c r="R194" s="330"/>
      <c r="S194" s="330"/>
      <c r="T194" s="330"/>
      <c r="U194" s="330"/>
      <c r="V194" s="330"/>
      <c r="W194" s="271"/>
      <c r="X194" s="271"/>
      <c r="Y194" s="271"/>
    </row>
    <row r="195" spans="1:25" ht="14.25" customHeight="1" x14ac:dyDescent="0.2">
      <c r="A195" s="222" t="s">
        <v>77</v>
      </c>
      <c r="B195" s="216"/>
      <c r="C195" s="217">
        <v>56.42</v>
      </c>
      <c r="D195" s="298">
        <v>62.43</v>
      </c>
      <c r="E195" s="298">
        <v>61.8</v>
      </c>
      <c r="F195" s="210"/>
      <c r="G195" s="216">
        <v>60</v>
      </c>
      <c r="H195" s="216">
        <v>68</v>
      </c>
      <c r="K195" s="219"/>
      <c r="M195" s="271"/>
      <c r="N195" s="330"/>
      <c r="O195" s="330"/>
      <c r="P195" s="330"/>
      <c r="Q195" s="330"/>
      <c r="R195" s="330"/>
      <c r="S195" s="330"/>
      <c r="T195" s="330"/>
      <c r="U195" s="330"/>
      <c r="V195" s="330"/>
      <c r="W195" s="271"/>
      <c r="X195" s="271"/>
      <c r="Y195" s="271"/>
    </row>
    <row r="196" spans="1:25" ht="14.25" customHeight="1" x14ac:dyDescent="0.2">
      <c r="A196" s="233" t="s">
        <v>148</v>
      </c>
      <c r="B196" s="216"/>
      <c r="C196" s="216"/>
      <c r="D196" s="298">
        <v>68</v>
      </c>
      <c r="E196" s="298">
        <v>70</v>
      </c>
      <c r="F196" s="210"/>
      <c r="G196" s="216"/>
      <c r="H196" s="216"/>
      <c r="K196" s="301"/>
      <c r="L196" s="271"/>
      <c r="M196" s="271"/>
      <c r="N196" s="335"/>
      <c r="O196" s="335"/>
      <c r="P196" s="335"/>
      <c r="Q196" s="335"/>
      <c r="R196" s="335"/>
      <c r="S196" s="335"/>
      <c r="T196" s="335"/>
      <c r="U196" s="335"/>
      <c r="V196" s="335"/>
      <c r="W196" s="271"/>
      <c r="X196" s="271"/>
      <c r="Y196" s="271"/>
    </row>
    <row r="197" spans="1:25" ht="27" customHeight="1" x14ac:dyDescent="0.2">
      <c r="A197" s="233" t="s">
        <v>296</v>
      </c>
      <c r="B197" s="216"/>
      <c r="C197" s="216"/>
      <c r="D197" s="300">
        <v>10.4</v>
      </c>
      <c r="E197" s="300">
        <v>12.4</v>
      </c>
      <c r="F197" s="210"/>
      <c r="G197" s="300"/>
      <c r="H197" s="300"/>
      <c r="K197" s="301"/>
      <c r="L197" s="271"/>
      <c r="M197" s="271"/>
      <c r="N197" s="335"/>
      <c r="O197" s="335"/>
      <c r="P197" s="335"/>
      <c r="Q197" s="335"/>
      <c r="R197" s="335"/>
      <c r="S197" s="335"/>
      <c r="T197" s="335"/>
      <c r="U197" s="335"/>
      <c r="V197" s="335"/>
      <c r="W197" s="271"/>
      <c r="X197" s="271"/>
      <c r="Y197" s="271"/>
    </row>
    <row r="198" spans="1:25" ht="29.25" customHeight="1" x14ac:dyDescent="0.2">
      <c r="A198" s="233" t="s">
        <v>248</v>
      </c>
      <c r="B198" s="216"/>
      <c r="C198" s="216"/>
      <c r="D198" s="300">
        <v>13.6</v>
      </c>
      <c r="E198" s="300">
        <v>16.399999999999999</v>
      </c>
      <c r="F198" s="210"/>
      <c r="G198" s="300"/>
      <c r="H198" s="300"/>
      <c r="K198" s="301"/>
      <c r="L198" s="271"/>
      <c r="M198" s="271"/>
      <c r="N198" s="335"/>
      <c r="O198" s="335"/>
      <c r="P198" s="335"/>
      <c r="Q198" s="335"/>
      <c r="R198" s="335"/>
      <c r="S198" s="335"/>
      <c r="T198" s="335"/>
      <c r="U198" s="335"/>
      <c r="V198" s="335"/>
      <c r="W198" s="271"/>
      <c r="X198" s="271"/>
      <c r="Y198" s="271"/>
    </row>
    <row r="199" spans="1:25" ht="18" customHeight="1" x14ac:dyDescent="0.2">
      <c r="A199" s="233" t="s">
        <v>218</v>
      </c>
      <c r="B199" s="216"/>
      <c r="C199" s="216"/>
      <c r="D199" s="216">
        <f>SUM(E199:K199)</f>
        <v>3</v>
      </c>
      <c r="E199" s="216">
        <v>2</v>
      </c>
      <c r="F199" s="210"/>
      <c r="G199" s="216">
        <v>1</v>
      </c>
      <c r="H199" s="216">
        <v>0</v>
      </c>
      <c r="K199" s="234"/>
      <c r="M199" s="271"/>
      <c r="N199" s="330"/>
      <c r="O199" s="330"/>
      <c r="P199" s="330"/>
      <c r="Q199" s="330"/>
      <c r="R199" s="330"/>
      <c r="S199" s="330"/>
      <c r="T199" s="330"/>
      <c r="U199" s="330"/>
      <c r="V199" s="330"/>
      <c r="W199" s="271"/>
      <c r="X199" s="271"/>
      <c r="Y199" s="271"/>
    </row>
    <row r="200" spans="1:25" ht="20.25" customHeight="1" x14ac:dyDescent="0.2">
      <c r="A200" s="233" t="s">
        <v>12</v>
      </c>
      <c r="B200" s="216"/>
      <c r="C200" s="216"/>
      <c r="D200" s="303">
        <f>D199/D190</f>
        <v>0.42857142857142855</v>
      </c>
      <c r="E200" s="303">
        <f>E199/E190</f>
        <v>0.4</v>
      </c>
      <c r="F200" s="210"/>
      <c r="G200" s="304">
        <f>G199/G190</f>
        <v>1</v>
      </c>
      <c r="H200" s="304"/>
      <c r="K200" s="253"/>
      <c r="M200" s="271"/>
      <c r="N200" s="386"/>
      <c r="O200" s="386"/>
      <c r="P200" s="386"/>
      <c r="Q200" s="386"/>
      <c r="R200" s="386"/>
      <c r="S200" s="386"/>
      <c r="T200" s="386"/>
      <c r="U200" s="386"/>
      <c r="V200" s="386"/>
      <c r="W200" s="271"/>
      <c r="X200" s="271"/>
      <c r="Y200" s="271"/>
    </row>
    <row r="201" spans="1:25" x14ac:dyDescent="0.2">
      <c r="A201" s="233" t="s">
        <v>219</v>
      </c>
      <c r="B201" s="216"/>
      <c r="C201" s="216"/>
      <c r="D201" s="216">
        <f>SUM(E201:K201)</f>
        <v>4</v>
      </c>
      <c r="E201" s="216">
        <v>3</v>
      </c>
      <c r="F201" s="210"/>
      <c r="G201" s="216">
        <v>0</v>
      </c>
      <c r="H201" s="216">
        <v>1</v>
      </c>
      <c r="K201" s="234"/>
      <c r="M201" s="271"/>
      <c r="N201" s="330"/>
      <c r="O201" s="330"/>
      <c r="P201" s="330"/>
      <c r="Q201" s="330"/>
      <c r="R201" s="330"/>
      <c r="S201" s="330"/>
      <c r="T201" s="330"/>
      <c r="U201" s="330"/>
      <c r="V201" s="330"/>
      <c r="W201" s="271"/>
      <c r="X201" s="271"/>
      <c r="Y201" s="271"/>
    </row>
    <row r="202" spans="1:25" x14ac:dyDescent="0.2">
      <c r="A202" s="233" t="s">
        <v>12</v>
      </c>
      <c r="B202" s="216"/>
      <c r="C202" s="216"/>
      <c r="D202" s="303">
        <f>D201/D190</f>
        <v>0.5714285714285714</v>
      </c>
      <c r="E202" s="303">
        <f>E201/E190</f>
        <v>0.6</v>
      </c>
      <c r="F202" s="210"/>
      <c r="G202" s="304"/>
      <c r="H202" s="304">
        <f>H201/H190</f>
        <v>1</v>
      </c>
      <c r="K202" s="253"/>
      <c r="M202" s="271"/>
      <c r="N202" s="387"/>
      <c r="O202" s="387"/>
      <c r="P202" s="387"/>
      <c r="Q202" s="387"/>
      <c r="R202" s="387"/>
      <c r="S202" s="387"/>
      <c r="T202" s="387"/>
      <c r="U202" s="387"/>
      <c r="V202" s="387"/>
      <c r="W202" s="271"/>
      <c r="X202" s="271"/>
      <c r="Y202" s="271"/>
    </row>
    <row r="203" spans="1:25" x14ac:dyDescent="0.2">
      <c r="A203" s="251" t="s">
        <v>220</v>
      </c>
      <c r="B203" s="216"/>
      <c r="C203" s="216"/>
      <c r="D203" s="216">
        <f>SUM(E203:K203)</f>
        <v>0</v>
      </c>
      <c r="E203" s="216">
        <v>0</v>
      </c>
      <c r="F203" s="210"/>
      <c r="G203" s="216">
        <v>0</v>
      </c>
      <c r="H203" s="216">
        <v>0</v>
      </c>
      <c r="K203" s="234"/>
      <c r="M203" s="271"/>
      <c r="N203" s="330"/>
      <c r="O203" s="330"/>
      <c r="P203" s="330"/>
      <c r="Q203" s="330"/>
      <c r="R203" s="330"/>
      <c r="S203" s="330"/>
      <c r="T203" s="330"/>
      <c r="U203" s="330"/>
      <c r="V203" s="330"/>
      <c r="W203" s="271"/>
      <c r="X203" s="271"/>
      <c r="Y203" s="271"/>
    </row>
    <row r="204" spans="1:25" x14ac:dyDescent="0.2">
      <c r="A204" s="233" t="s">
        <v>12</v>
      </c>
      <c r="B204" s="216"/>
      <c r="C204" s="388">
        <v>6.5000000000000002E-2</v>
      </c>
      <c r="D204" s="303"/>
      <c r="E204" s="303"/>
      <c r="F204" s="210"/>
      <c r="G204" s="303"/>
      <c r="H204" s="303"/>
      <c r="K204" s="253"/>
      <c r="M204" s="271"/>
      <c r="N204" s="387"/>
      <c r="O204" s="387"/>
      <c r="P204" s="387"/>
      <c r="Q204" s="387"/>
      <c r="R204" s="387"/>
      <c r="S204" s="387"/>
      <c r="T204" s="387"/>
      <c r="U204" s="387"/>
      <c r="V204" s="387"/>
      <c r="W204" s="271"/>
      <c r="X204" s="271"/>
      <c r="Y204" s="271"/>
    </row>
    <row r="205" spans="1:25" ht="27" customHeight="1" x14ac:dyDescent="0.2">
      <c r="A205" s="265" t="s">
        <v>221</v>
      </c>
      <c r="B205" s="234"/>
      <c r="C205" s="253"/>
      <c r="D205" s="253"/>
      <c r="E205" s="389" t="s">
        <v>297</v>
      </c>
      <c r="F205" s="269"/>
      <c r="G205" s="269"/>
      <c r="H205" s="390" t="s">
        <v>298</v>
      </c>
      <c r="I205" s="273"/>
      <c r="J205" s="391"/>
      <c r="K205" s="253"/>
      <c r="M205" s="271"/>
      <c r="N205" s="330"/>
      <c r="O205" s="330"/>
      <c r="P205" s="330"/>
      <c r="Q205" s="330"/>
      <c r="R205" s="330"/>
      <c r="S205" s="330"/>
      <c r="T205" s="330"/>
      <c r="U205" s="330"/>
      <c r="V205" s="330"/>
      <c r="W205" s="271"/>
      <c r="X205" s="271"/>
      <c r="Y205" s="271"/>
    </row>
    <row r="206" spans="1:25" x14ac:dyDescent="0.2">
      <c r="A206" s="392"/>
      <c r="B206" s="234"/>
      <c r="C206" s="253"/>
      <c r="D206" s="253"/>
      <c r="E206" s="311"/>
      <c r="F206" s="269"/>
      <c r="G206" s="274"/>
      <c r="H206" s="274"/>
      <c r="I206" s="273"/>
      <c r="J206" s="253"/>
      <c r="K206" s="253"/>
      <c r="M206" s="271"/>
      <c r="N206" s="387"/>
      <c r="O206" s="387"/>
      <c r="P206" s="386"/>
      <c r="Q206" s="387"/>
      <c r="R206" s="387"/>
      <c r="S206" s="387"/>
      <c r="T206" s="387"/>
      <c r="U206" s="386"/>
      <c r="V206" s="387"/>
      <c r="W206" s="271"/>
      <c r="X206" s="271"/>
      <c r="Y206" s="271"/>
    </row>
    <row r="207" spans="1:25" ht="23.25" customHeight="1" x14ac:dyDescent="0.2">
      <c r="A207" s="129" t="s">
        <v>236</v>
      </c>
      <c r="D207" s="253"/>
      <c r="E207" s="268" t="s">
        <v>299</v>
      </c>
      <c r="F207" s="268" t="s">
        <v>300</v>
      </c>
      <c r="G207" s="268" t="s">
        <v>301</v>
      </c>
      <c r="H207" s="268" t="s">
        <v>302</v>
      </c>
      <c r="I207" s="282"/>
      <c r="M207" s="271"/>
      <c r="N207" s="330"/>
      <c r="O207" s="330"/>
      <c r="P207" s="330"/>
      <c r="Q207" s="330"/>
      <c r="R207" s="330"/>
      <c r="S207" s="330"/>
      <c r="T207" s="330"/>
      <c r="U207" s="330"/>
      <c r="V207" s="330"/>
      <c r="W207" s="271"/>
      <c r="X207" s="271"/>
      <c r="Y207" s="271"/>
    </row>
    <row r="208" spans="1:25" x14ac:dyDescent="0.2">
      <c r="C208" s="234"/>
      <c r="D208" s="234"/>
      <c r="E208" s="234"/>
      <c r="G208" s="234"/>
      <c r="M208" s="271"/>
      <c r="N208" s="271"/>
      <c r="O208" s="271"/>
      <c r="P208" s="271"/>
      <c r="Q208" s="319"/>
      <c r="R208" s="271"/>
      <c r="S208" s="271"/>
      <c r="T208" s="271"/>
      <c r="U208" s="271"/>
      <c r="V208" s="271"/>
      <c r="W208" s="271"/>
      <c r="X208" s="271"/>
      <c r="Y208" s="271"/>
    </row>
    <row r="209" spans="1:25" ht="15" customHeight="1" x14ac:dyDescent="0.2">
      <c r="A209" s="393" t="s">
        <v>303</v>
      </c>
      <c r="B209" s="393"/>
      <c r="C209" s="393"/>
      <c r="D209" s="393"/>
      <c r="E209" s="393"/>
      <c r="F209" s="393"/>
      <c r="G209" s="128"/>
      <c r="H209" s="128"/>
      <c r="J209" s="128"/>
      <c r="K209" s="128"/>
      <c r="M209" s="271"/>
      <c r="N209" s="271"/>
      <c r="O209" s="271"/>
      <c r="P209" s="271"/>
      <c r="Q209" s="271"/>
      <c r="R209" s="271"/>
      <c r="S209" s="271"/>
      <c r="T209" s="271"/>
      <c r="U209" s="271"/>
      <c r="V209" s="271"/>
      <c r="W209" s="271"/>
      <c r="X209" s="271"/>
      <c r="Y209" s="271"/>
    </row>
    <row r="210" spans="1:25" x14ac:dyDescent="0.2">
      <c r="A210" s="394" t="s">
        <v>242</v>
      </c>
      <c r="B210" s="394"/>
      <c r="C210" s="394"/>
      <c r="D210" s="394"/>
      <c r="E210" s="394"/>
      <c r="F210" s="394"/>
      <c r="G210" s="394"/>
      <c r="H210" s="394"/>
      <c r="I210" s="394"/>
      <c r="J210" s="394"/>
      <c r="K210" s="206">
        <v>36</v>
      </c>
      <c r="M210" s="271"/>
      <c r="N210" s="271"/>
      <c r="O210" s="271"/>
      <c r="P210" s="271"/>
      <c r="Q210" s="271"/>
      <c r="R210" s="271"/>
      <c r="S210" s="271"/>
      <c r="T210" s="271"/>
      <c r="U210" s="271"/>
      <c r="V210" s="271"/>
      <c r="W210" s="271"/>
      <c r="X210" s="271"/>
      <c r="Y210" s="271"/>
    </row>
    <row r="211" spans="1:25" x14ac:dyDescent="0.2">
      <c r="A211" s="128"/>
      <c r="B211" s="128"/>
      <c r="C211" s="128"/>
      <c r="D211" s="128"/>
      <c r="E211" s="128"/>
      <c r="F211" s="128"/>
      <c r="H211" s="128"/>
      <c r="I211" s="128"/>
      <c r="J211" s="128"/>
      <c r="K211" s="128"/>
      <c r="M211" s="271"/>
      <c r="N211" s="271"/>
      <c r="O211" s="271"/>
      <c r="P211" s="271"/>
      <c r="Q211" s="271"/>
      <c r="R211" s="271"/>
      <c r="S211" s="335"/>
      <c r="T211" s="271"/>
      <c r="U211" s="271"/>
      <c r="V211" s="271"/>
      <c r="W211" s="271"/>
      <c r="X211" s="271"/>
      <c r="Y211" s="271"/>
    </row>
    <row r="212" spans="1:25" x14ac:dyDescent="0.2">
      <c r="A212" s="209"/>
      <c r="B212" s="210" t="s">
        <v>205</v>
      </c>
      <c r="C212" s="211" t="s">
        <v>103</v>
      </c>
      <c r="D212" s="211" t="s">
        <v>1</v>
      </c>
      <c r="E212" s="211" t="s">
        <v>206</v>
      </c>
      <c r="F212" s="211" t="s">
        <v>207</v>
      </c>
      <c r="G212" s="211" t="s">
        <v>208</v>
      </c>
      <c r="H212" s="211" t="s">
        <v>98</v>
      </c>
      <c r="K212" s="212"/>
      <c r="L212" s="271"/>
      <c r="M212" s="271"/>
      <c r="N212" s="271"/>
      <c r="O212" s="326"/>
      <c r="P212" s="326"/>
      <c r="Q212" s="326"/>
      <c r="R212" s="326"/>
      <c r="S212" s="326"/>
      <c r="T212" s="326"/>
      <c r="U212" s="326"/>
      <c r="V212" s="326"/>
      <c r="W212" s="326"/>
      <c r="X212" s="271"/>
      <c r="Y212" s="271"/>
    </row>
    <row r="213" spans="1:25" x14ac:dyDescent="0.2">
      <c r="A213" s="215" t="s">
        <v>295</v>
      </c>
      <c r="B213" s="210"/>
      <c r="C213" s="211"/>
      <c r="D213" s="217">
        <f>SUM(E213:K213)</f>
        <v>10</v>
      </c>
      <c r="E213" s="214">
        <v>4</v>
      </c>
      <c r="F213" s="214">
        <v>3</v>
      </c>
      <c r="G213" s="214">
        <v>1</v>
      </c>
      <c r="H213" s="300">
        <v>2</v>
      </c>
      <c r="K213" s="212"/>
      <c r="M213" s="271"/>
      <c r="N213" s="271"/>
      <c r="O213" s="330"/>
      <c r="P213" s="330"/>
      <c r="Q213" s="330"/>
      <c r="R213" s="330"/>
      <c r="S213" s="330"/>
      <c r="T213" s="330"/>
      <c r="U213" s="330"/>
      <c r="V213" s="330"/>
      <c r="W213" s="330"/>
      <c r="X213" s="271"/>
      <c r="Y213" s="271"/>
    </row>
    <row r="214" spans="1:25" x14ac:dyDescent="0.2">
      <c r="A214" s="215" t="s">
        <v>211</v>
      </c>
      <c r="B214" s="216"/>
      <c r="C214" s="217"/>
      <c r="D214" s="213">
        <f>SUM(E214:K214)</f>
        <v>10</v>
      </c>
      <c r="E214" s="213">
        <v>4</v>
      </c>
      <c r="F214" s="213">
        <v>3</v>
      </c>
      <c r="G214" s="213">
        <v>1</v>
      </c>
      <c r="H214" s="213">
        <v>2</v>
      </c>
      <c r="K214" s="219"/>
      <c r="L214" s="271"/>
      <c r="M214" s="271"/>
      <c r="N214" s="271"/>
      <c r="O214" s="330"/>
      <c r="P214" s="330"/>
      <c r="Q214" s="330"/>
      <c r="R214" s="330"/>
      <c r="S214" s="330"/>
      <c r="T214" s="330"/>
      <c r="U214" s="330"/>
      <c r="V214" s="330"/>
      <c r="W214" s="330"/>
      <c r="X214" s="271"/>
      <c r="Y214" s="271"/>
    </row>
    <row r="215" spans="1:25" x14ac:dyDescent="0.2">
      <c r="A215" s="220" t="s">
        <v>212</v>
      </c>
      <c r="B215" s="216"/>
      <c r="C215" s="217"/>
      <c r="D215" s="213">
        <f>SUM(E215:K215)</f>
        <v>9</v>
      </c>
      <c r="E215" s="213">
        <v>4</v>
      </c>
      <c r="F215" s="213">
        <v>2</v>
      </c>
      <c r="G215" s="213">
        <v>1</v>
      </c>
      <c r="H215" s="213">
        <v>2</v>
      </c>
      <c r="K215" s="219"/>
      <c r="L215" s="271"/>
      <c r="M215" s="271"/>
      <c r="N215" s="271"/>
      <c r="O215" s="335"/>
      <c r="P215" s="335"/>
      <c r="Q215" s="335"/>
      <c r="R215" s="335"/>
      <c r="S215" s="335"/>
      <c r="T215" s="335"/>
      <c r="U215" s="335"/>
      <c r="V215" s="335"/>
      <c r="W215" s="335"/>
      <c r="X215" s="271"/>
      <c r="Y215" s="271"/>
    </row>
    <row r="216" spans="1:25" ht="15.75" customHeight="1" x14ac:dyDescent="0.2">
      <c r="A216" s="222" t="s">
        <v>213</v>
      </c>
      <c r="B216" s="216"/>
      <c r="C216" s="395">
        <v>0.87790000000000001</v>
      </c>
      <c r="D216" s="396">
        <f>D215/D214</f>
        <v>0.9</v>
      </c>
      <c r="E216" s="224">
        <f>E215/E214</f>
        <v>1</v>
      </c>
      <c r="F216" s="397">
        <f>F215/F214</f>
        <v>0.66666666666666663</v>
      </c>
      <c r="G216" s="224">
        <f>G215/G214</f>
        <v>1</v>
      </c>
      <c r="H216" s="224">
        <f>H215/H214</f>
        <v>1</v>
      </c>
      <c r="K216" s="294"/>
      <c r="L216" s="271"/>
      <c r="M216" s="271"/>
      <c r="N216" s="271"/>
      <c r="O216" s="271"/>
      <c r="P216" s="271"/>
      <c r="Q216" s="271"/>
      <c r="R216" s="271"/>
      <c r="S216" s="335"/>
      <c r="T216" s="271"/>
      <c r="U216" s="271"/>
      <c r="V216" s="271"/>
      <c r="W216" s="271"/>
      <c r="X216" s="271"/>
      <c r="Y216" s="271"/>
    </row>
    <row r="217" spans="1:25" ht="15.75" customHeight="1" x14ac:dyDescent="0.2">
      <c r="A217" s="222" t="s">
        <v>243</v>
      </c>
      <c r="B217" s="216"/>
      <c r="C217" s="300"/>
      <c r="D217" s="228">
        <f>SUM(E217:K217)</f>
        <v>1</v>
      </c>
      <c r="E217" s="213"/>
      <c r="F217" s="213">
        <v>1</v>
      </c>
      <c r="G217" s="213"/>
      <c r="H217" s="213"/>
      <c r="K217" s="219"/>
      <c r="L217" s="271"/>
      <c r="M217" s="271"/>
      <c r="N217" s="271"/>
      <c r="O217" s="326"/>
      <c r="P217" s="326"/>
      <c r="Q217" s="326"/>
      <c r="R217" s="326"/>
      <c r="S217" s="326"/>
      <c r="T217" s="326"/>
      <c r="U217" s="326"/>
      <c r="V217" s="326"/>
      <c r="W217" s="326"/>
      <c r="X217" s="271"/>
      <c r="Y217" s="271"/>
    </row>
    <row r="218" spans="1:25" ht="15.75" customHeight="1" x14ac:dyDescent="0.2">
      <c r="A218" s="289" t="s">
        <v>245</v>
      </c>
      <c r="B218" s="216"/>
      <c r="C218" s="365">
        <v>0.1221</v>
      </c>
      <c r="D218" s="396">
        <f>D217/D214</f>
        <v>0.1</v>
      </c>
      <c r="E218" s="213"/>
      <c r="F218" s="397">
        <f>F217/F214</f>
        <v>0.33333333333333331</v>
      </c>
      <c r="G218" s="213"/>
      <c r="H218" s="213"/>
      <c r="K218" s="219"/>
      <c r="L218" s="271"/>
      <c r="M218" s="271"/>
      <c r="N218" s="271"/>
      <c r="O218" s="326"/>
      <c r="P218" s="326"/>
      <c r="Q218" s="326"/>
      <c r="R218" s="326"/>
      <c r="S218" s="326"/>
      <c r="T218" s="326"/>
      <c r="U218" s="326"/>
      <c r="V218" s="326"/>
      <c r="W218" s="326"/>
      <c r="X218" s="271"/>
      <c r="Y218" s="271"/>
    </row>
    <row r="219" spans="1:25" ht="15.75" customHeight="1" x14ac:dyDescent="0.2">
      <c r="A219" s="222" t="s">
        <v>214</v>
      </c>
      <c r="B219" s="216"/>
      <c r="C219" s="227"/>
      <c r="D219" s="228">
        <v>82</v>
      </c>
      <c r="E219" s="213">
        <v>70</v>
      </c>
      <c r="F219" s="213">
        <v>66</v>
      </c>
      <c r="G219" s="213">
        <v>64</v>
      </c>
      <c r="H219" s="213">
        <v>82</v>
      </c>
      <c r="K219" s="219"/>
      <c r="L219" s="271"/>
      <c r="M219" s="271"/>
      <c r="N219" s="271"/>
      <c r="O219" s="330"/>
      <c r="P219" s="330"/>
      <c r="Q219" s="330"/>
      <c r="R219" s="330"/>
      <c r="S219" s="330"/>
      <c r="T219" s="330"/>
      <c r="U219" s="330"/>
      <c r="V219" s="330"/>
      <c r="W219" s="330"/>
      <c r="X219" s="271"/>
      <c r="Y219" s="271"/>
    </row>
    <row r="220" spans="1:25" ht="15.75" customHeight="1" x14ac:dyDescent="0.2">
      <c r="A220" s="230" t="s">
        <v>304</v>
      </c>
      <c r="B220" s="216"/>
      <c r="C220" s="227"/>
      <c r="D220" s="231">
        <v>36</v>
      </c>
      <c r="E220" s="213">
        <v>51</v>
      </c>
      <c r="F220" s="213">
        <v>58</v>
      </c>
      <c r="G220" s="213">
        <v>64</v>
      </c>
      <c r="H220" s="213">
        <v>36</v>
      </c>
      <c r="K220" s="219"/>
      <c r="L220" s="271"/>
      <c r="M220" s="271"/>
      <c r="N220" s="271"/>
      <c r="O220" s="335"/>
      <c r="P220" s="335"/>
      <c r="Q220" s="335"/>
      <c r="R220" s="335"/>
      <c r="S220" s="335"/>
      <c r="T220" s="335"/>
      <c r="U220" s="335"/>
      <c r="V220" s="335"/>
      <c r="W220" s="335"/>
      <c r="X220" s="271"/>
      <c r="Y220" s="271"/>
    </row>
    <row r="221" spans="1:25" ht="15.75" customHeight="1" x14ac:dyDescent="0.2">
      <c r="A221" s="230" t="s">
        <v>247</v>
      </c>
      <c r="B221" s="216"/>
      <c r="C221" s="227"/>
      <c r="D221" s="231">
        <v>20</v>
      </c>
      <c r="E221" s="213">
        <v>51</v>
      </c>
      <c r="F221" s="213">
        <v>20</v>
      </c>
      <c r="G221" s="213">
        <v>64</v>
      </c>
      <c r="H221" s="213">
        <v>36</v>
      </c>
      <c r="K221" s="219"/>
      <c r="L221" s="271"/>
      <c r="M221" s="271"/>
      <c r="N221" s="271"/>
      <c r="O221" s="335"/>
      <c r="P221" s="335"/>
      <c r="Q221" s="335"/>
      <c r="R221" s="335"/>
      <c r="S221" s="335"/>
      <c r="T221" s="335"/>
      <c r="U221" s="335"/>
      <c r="V221" s="335"/>
      <c r="W221" s="335"/>
      <c r="X221" s="271"/>
      <c r="Y221" s="271"/>
    </row>
    <row r="222" spans="1:25" ht="15.75" customHeight="1" x14ac:dyDescent="0.2">
      <c r="A222" s="222" t="s">
        <v>77</v>
      </c>
      <c r="B222" s="216"/>
      <c r="C222" s="214">
        <v>61.33</v>
      </c>
      <c r="D222" s="232">
        <v>55.2</v>
      </c>
      <c r="E222" s="232">
        <v>56.5</v>
      </c>
      <c r="F222" s="232">
        <v>48</v>
      </c>
      <c r="G222" s="232">
        <v>64</v>
      </c>
      <c r="H222" s="398">
        <v>59</v>
      </c>
      <c r="K222" s="219"/>
      <c r="L222" s="271"/>
      <c r="M222" s="271"/>
      <c r="N222" s="271"/>
      <c r="O222" s="335"/>
      <c r="P222" s="335"/>
      <c r="Q222" s="335"/>
      <c r="R222" s="335"/>
      <c r="S222" s="335"/>
      <c r="T222" s="335"/>
      <c r="U222" s="335"/>
      <c r="V222" s="335"/>
      <c r="W222" s="335"/>
      <c r="X222" s="271"/>
      <c r="Y222" s="271"/>
    </row>
    <row r="223" spans="1:25" ht="15.75" customHeight="1" x14ac:dyDescent="0.2">
      <c r="A223" s="222" t="s">
        <v>148</v>
      </c>
      <c r="B223" s="216"/>
      <c r="C223" s="217"/>
      <c r="D223" s="232">
        <v>55.5</v>
      </c>
      <c r="E223" s="232">
        <v>52.5</v>
      </c>
      <c r="F223" s="232">
        <v>58</v>
      </c>
      <c r="G223" s="232"/>
      <c r="H223" s="398">
        <v>59</v>
      </c>
      <c r="K223" s="219"/>
      <c r="L223" s="271"/>
      <c r="M223" s="271"/>
      <c r="N223" s="271"/>
      <c r="O223" s="330"/>
      <c r="P223" s="330"/>
      <c r="Q223" s="330"/>
      <c r="R223" s="330"/>
      <c r="S223" s="330"/>
      <c r="T223" s="330"/>
      <c r="U223" s="330"/>
      <c r="V223" s="330"/>
      <c r="W223" s="330"/>
      <c r="X223" s="271"/>
      <c r="Y223" s="271"/>
    </row>
    <row r="224" spans="1:25" ht="27.75" customHeight="1" x14ac:dyDescent="0.2">
      <c r="A224" s="233" t="s">
        <v>248</v>
      </c>
      <c r="B224" s="216"/>
      <c r="C224" s="216"/>
      <c r="D224" s="218">
        <v>17.600000000000001</v>
      </c>
      <c r="E224" s="218">
        <v>9</v>
      </c>
      <c r="F224" s="218">
        <v>24.6</v>
      </c>
      <c r="G224" s="218"/>
      <c r="H224" s="218">
        <v>32.5</v>
      </c>
      <c r="K224" s="301"/>
      <c r="L224" s="271"/>
      <c r="M224" s="271"/>
      <c r="N224" s="271"/>
      <c r="O224" s="330"/>
      <c r="P224" s="330"/>
      <c r="Q224" s="330"/>
      <c r="R224" s="330"/>
      <c r="S224" s="330"/>
      <c r="T224" s="330"/>
      <c r="U224" s="330"/>
      <c r="V224" s="330"/>
      <c r="W224" s="330"/>
      <c r="X224" s="271"/>
      <c r="Y224" s="271"/>
    </row>
    <row r="225" spans="1:25" x14ac:dyDescent="0.2">
      <c r="A225" s="233" t="s">
        <v>218</v>
      </c>
      <c r="B225" s="216"/>
      <c r="C225" s="216"/>
      <c r="D225" s="218">
        <f>SUM(E225:K225)</f>
        <v>5</v>
      </c>
      <c r="E225" s="218">
        <v>3</v>
      </c>
      <c r="F225" s="218">
        <v>1</v>
      </c>
      <c r="G225" s="218">
        <v>0</v>
      </c>
      <c r="H225" s="218">
        <v>1</v>
      </c>
      <c r="K225" s="234"/>
      <c r="L225" s="271"/>
      <c r="M225" s="271"/>
      <c r="N225" s="271"/>
      <c r="O225" s="387"/>
      <c r="P225" s="387"/>
      <c r="Q225" s="387"/>
      <c r="R225" s="387"/>
      <c r="S225" s="387"/>
      <c r="T225" s="387"/>
      <c r="U225" s="387"/>
      <c r="V225" s="387"/>
      <c r="W225" s="387"/>
      <c r="X225" s="271"/>
      <c r="Y225" s="271"/>
    </row>
    <row r="226" spans="1:25" x14ac:dyDescent="0.2">
      <c r="A226" s="233" t="s">
        <v>12</v>
      </c>
      <c r="B226" s="216"/>
      <c r="C226" s="216"/>
      <c r="D226" s="399">
        <f>D225/D214</f>
        <v>0.5</v>
      </c>
      <c r="E226" s="399">
        <f>E225/E214</f>
        <v>0.75</v>
      </c>
      <c r="F226" s="399">
        <f>F225/F214</f>
        <v>0.33333333333333331</v>
      </c>
      <c r="G226" s="399"/>
      <c r="H226" s="236">
        <f>H225/H214</f>
        <v>0.5</v>
      </c>
      <c r="K226" s="253"/>
      <c r="L226" s="271"/>
      <c r="M226" s="271"/>
      <c r="N226" s="271"/>
      <c r="O226" s="330"/>
      <c r="P226" s="330"/>
      <c r="Q226" s="330"/>
      <c r="R226" s="330"/>
      <c r="S226" s="330"/>
      <c r="T226" s="330"/>
      <c r="U226" s="330"/>
      <c r="V226" s="330"/>
      <c r="W226" s="330"/>
      <c r="X226" s="271"/>
      <c r="Y226" s="271"/>
    </row>
    <row r="227" spans="1:25" x14ac:dyDescent="0.2">
      <c r="A227" s="233" t="s">
        <v>219</v>
      </c>
      <c r="B227" s="216"/>
      <c r="C227" s="216"/>
      <c r="D227" s="218">
        <f>SUM(E227:K227)</f>
        <v>3</v>
      </c>
      <c r="E227" s="218">
        <v>1</v>
      </c>
      <c r="F227" s="218">
        <v>1</v>
      </c>
      <c r="G227" s="218">
        <v>1</v>
      </c>
      <c r="H227" s="218">
        <v>0</v>
      </c>
      <c r="K227" s="234"/>
      <c r="L227" s="271"/>
      <c r="M227" s="271"/>
      <c r="N227" s="271"/>
      <c r="O227" s="387"/>
      <c r="P227" s="387"/>
      <c r="Q227" s="387"/>
      <c r="R227" s="387"/>
      <c r="S227" s="387"/>
      <c r="T227" s="387"/>
      <c r="U227" s="387"/>
      <c r="V227" s="387"/>
      <c r="W227" s="387"/>
      <c r="X227" s="271"/>
      <c r="Y227" s="271"/>
    </row>
    <row r="228" spans="1:25" x14ac:dyDescent="0.2">
      <c r="A228" s="233" t="s">
        <v>12</v>
      </c>
      <c r="B228" s="216"/>
      <c r="C228" s="216"/>
      <c r="D228" s="399">
        <f>D227/D214</f>
        <v>0.3</v>
      </c>
      <c r="E228" s="399">
        <f>E227/E214</f>
        <v>0.25</v>
      </c>
      <c r="F228" s="399">
        <f>F227/F214</f>
        <v>0.33333333333333331</v>
      </c>
      <c r="G228" s="247">
        <f>G227/G214</f>
        <v>1</v>
      </c>
      <c r="H228" s="236"/>
      <c r="K228" s="253"/>
      <c r="L228" s="271"/>
      <c r="M228" s="271"/>
      <c r="N228" s="271"/>
      <c r="O228" s="330"/>
      <c r="P228" s="330"/>
      <c r="Q228" s="330"/>
      <c r="R228" s="330"/>
      <c r="S228" s="330"/>
      <c r="T228" s="330"/>
      <c r="U228" s="330"/>
      <c r="V228" s="330"/>
      <c r="W228" s="330"/>
      <c r="X228" s="271"/>
      <c r="Y228" s="271"/>
    </row>
    <row r="229" spans="1:25" x14ac:dyDescent="0.2">
      <c r="A229" s="251" t="s">
        <v>220</v>
      </c>
      <c r="B229" s="216"/>
      <c r="C229" s="216"/>
      <c r="D229" s="218">
        <f>SUM(E229:K229)</f>
        <v>1</v>
      </c>
      <c r="E229" s="218">
        <v>0</v>
      </c>
      <c r="F229" s="218">
        <v>0</v>
      </c>
      <c r="G229" s="218">
        <v>0</v>
      </c>
      <c r="H229" s="218">
        <v>1</v>
      </c>
      <c r="K229" s="234"/>
      <c r="L229" s="271"/>
      <c r="M229" s="271"/>
      <c r="N229" s="271"/>
      <c r="O229" s="387"/>
      <c r="P229" s="387"/>
      <c r="Q229" s="386"/>
      <c r="R229" s="387"/>
      <c r="S229" s="387"/>
      <c r="T229" s="387"/>
      <c r="U229" s="387"/>
      <c r="V229" s="386"/>
      <c r="W229" s="387"/>
      <c r="X229" s="271"/>
      <c r="Y229" s="271"/>
    </row>
    <row r="230" spans="1:25" x14ac:dyDescent="0.2">
      <c r="A230" s="233" t="s">
        <v>12</v>
      </c>
      <c r="B230" s="216"/>
      <c r="C230" s="388">
        <v>0.20300000000000001</v>
      </c>
      <c r="D230" s="399">
        <f>D229/D214</f>
        <v>0.1</v>
      </c>
      <c r="E230" s="236"/>
      <c r="F230" s="236"/>
      <c r="G230" s="236"/>
      <c r="H230" s="236">
        <f>H229/H214</f>
        <v>0.5</v>
      </c>
      <c r="K230" s="253"/>
      <c r="L230" s="271"/>
      <c r="M230" s="271"/>
      <c r="N230" s="271"/>
      <c r="O230" s="330"/>
      <c r="P230" s="330"/>
      <c r="Q230" s="330"/>
      <c r="R230" s="330"/>
      <c r="S230" s="330"/>
      <c r="T230" s="330"/>
      <c r="U230" s="330"/>
      <c r="V230" s="330"/>
      <c r="W230" s="330"/>
      <c r="X230" s="271"/>
      <c r="Y230" s="271"/>
    </row>
    <row r="231" spans="1:25" ht="30.75" customHeight="1" x14ac:dyDescent="0.2">
      <c r="A231" s="265" t="s">
        <v>221</v>
      </c>
      <c r="B231" s="234"/>
      <c r="C231" s="253"/>
      <c r="D231" s="253"/>
      <c r="E231" s="400" t="s">
        <v>305</v>
      </c>
      <c r="F231" s="265"/>
      <c r="G231" s="273"/>
      <c r="H231" s="257" t="s">
        <v>306</v>
      </c>
      <c r="I231" s="265"/>
      <c r="K231" s="253"/>
      <c r="L231" s="271"/>
      <c r="M231" s="271"/>
      <c r="N231" s="271"/>
      <c r="O231" s="386"/>
      <c r="P231" s="387"/>
      <c r="Q231" s="387"/>
      <c r="R231" s="387"/>
      <c r="S231" s="387"/>
      <c r="T231" s="387"/>
      <c r="U231" s="387"/>
      <c r="V231" s="387"/>
      <c r="W231" s="387"/>
      <c r="X231" s="271"/>
      <c r="Y231" s="271"/>
    </row>
    <row r="232" spans="1:25" ht="13.5" customHeight="1" x14ac:dyDescent="0.2">
      <c r="A232" s="265"/>
      <c r="B232" s="234"/>
      <c r="C232" s="253"/>
      <c r="D232" s="253"/>
      <c r="E232" s="401" t="s">
        <v>307</v>
      </c>
      <c r="F232" s="265"/>
      <c r="G232" s="273"/>
      <c r="H232" s="273"/>
      <c r="I232" s="265"/>
      <c r="K232" s="253"/>
      <c r="L232" s="271"/>
      <c r="M232" s="271"/>
      <c r="N232" s="271"/>
      <c r="O232" s="386"/>
      <c r="P232" s="387"/>
      <c r="Q232" s="387"/>
      <c r="R232" s="387"/>
      <c r="S232" s="387"/>
      <c r="T232" s="387"/>
      <c r="U232" s="387"/>
      <c r="V232" s="387"/>
      <c r="W232" s="387"/>
      <c r="X232" s="271"/>
      <c r="Y232" s="271"/>
    </row>
    <row r="233" spans="1:25" ht="13.5" customHeight="1" x14ac:dyDescent="0.2">
      <c r="A233" s="265"/>
      <c r="B233" s="234"/>
      <c r="C233" s="253"/>
      <c r="D233" s="253"/>
      <c r="F233" s="265"/>
      <c r="G233" s="273"/>
      <c r="H233" s="273"/>
      <c r="I233" s="265"/>
      <c r="K233" s="253"/>
      <c r="L233" s="271"/>
      <c r="M233" s="271"/>
      <c r="N233" s="271"/>
      <c r="O233" s="386"/>
      <c r="P233" s="387"/>
      <c r="Q233" s="387"/>
      <c r="R233" s="387"/>
      <c r="S233" s="387"/>
      <c r="T233" s="387"/>
      <c r="U233" s="387"/>
      <c r="V233" s="387"/>
      <c r="W233" s="387"/>
      <c r="X233" s="271"/>
      <c r="Y233" s="271"/>
    </row>
    <row r="234" spans="1:25" ht="24" customHeight="1" x14ac:dyDescent="0.2">
      <c r="A234" s="349" t="s">
        <v>236</v>
      </c>
      <c r="D234" s="253"/>
      <c r="E234" s="257" t="s">
        <v>308</v>
      </c>
      <c r="F234" s="257" t="s">
        <v>309</v>
      </c>
      <c r="G234" s="257" t="s">
        <v>310</v>
      </c>
      <c r="H234" s="257" t="s">
        <v>311</v>
      </c>
      <c r="I234" s="282"/>
      <c r="M234" s="271"/>
      <c r="N234" s="271"/>
      <c r="O234" s="271"/>
      <c r="P234" s="271"/>
      <c r="Q234" s="271"/>
      <c r="R234" s="271"/>
      <c r="S234" s="271"/>
      <c r="T234" s="271"/>
      <c r="U234" s="271"/>
      <c r="V234" s="271"/>
      <c r="W234" s="271"/>
      <c r="X234" s="271"/>
      <c r="Y234" s="271"/>
    </row>
    <row r="235" spans="1:25" ht="15" customHeight="1" x14ac:dyDescent="0.2">
      <c r="D235" s="253"/>
      <c r="E235" s="402"/>
      <c r="F235" s="402"/>
      <c r="H235" s="243"/>
      <c r="I235" s="243"/>
      <c r="M235" s="271"/>
      <c r="N235" s="271"/>
      <c r="O235" s="271"/>
      <c r="P235" s="271"/>
      <c r="R235" s="271"/>
      <c r="S235" s="271"/>
      <c r="T235" s="271"/>
      <c r="U235" s="271"/>
      <c r="W235" s="271"/>
      <c r="X235" s="271"/>
      <c r="Y235" s="271"/>
    </row>
    <row r="236" spans="1:25" ht="21" customHeight="1" x14ac:dyDescent="0.2">
      <c r="A236" s="403" t="s">
        <v>312</v>
      </c>
      <c r="B236" s="403"/>
      <c r="C236" s="403"/>
      <c r="D236" s="403"/>
      <c r="E236" s="403"/>
      <c r="F236" s="403"/>
      <c r="G236" s="128"/>
      <c r="H236" s="128"/>
      <c r="J236" s="128"/>
      <c r="K236" s="128"/>
      <c r="M236" s="271"/>
      <c r="N236" s="271"/>
      <c r="O236" s="271"/>
      <c r="P236" s="271"/>
      <c r="Q236" s="271"/>
      <c r="R236" s="271"/>
      <c r="S236" s="271"/>
      <c r="T236" s="271"/>
      <c r="U236" s="271"/>
      <c r="V236" s="271"/>
      <c r="W236" s="271"/>
      <c r="X236" s="271"/>
      <c r="Y236" s="271"/>
    </row>
    <row r="237" spans="1:25" x14ac:dyDescent="0.2">
      <c r="A237" s="394" t="s">
        <v>242</v>
      </c>
      <c r="B237" s="394"/>
      <c r="C237" s="394"/>
      <c r="D237" s="394"/>
      <c r="E237" s="394"/>
      <c r="F237" s="394"/>
      <c r="G237" s="394"/>
      <c r="H237" s="394"/>
      <c r="I237" s="394"/>
      <c r="J237" s="394"/>
      <c r="K237" s="206">
        <v>40</v>
      </c>
      <c r="M237" s="271"/>
      <c r="N237" s="271"/>
      <c r="O237" s="271"/>
      <c r="P237" s="271"/>
      <c r="Q237" s="271"/>
      <c r="R237" s="271"/>
      <c r="S237" s="271"/>
      <c r="T237" s="271"/>
      <c r="U237" s="271"/>
      <c r="V237" s="271"/>
      <c r="W237" s="271"/>
      <c r="X237" s="271"/>
      <c r="Y237" s="271"/>
    </row>
    <row r="238" spans="1:25" x14ac:dyDescent="0.2">
      <c r="A238" s="128"/>
      <c r="B238" s="128"/>
      <c r="C238" s="128"/>
      <c r="D238" s="128"/>
      <c r="E238" s="128"/>
      <c r="F238" s="128"/>
      <c r="G238" s="128"/>
      <c r="H238" s="128"/>
      <c r="I238" s="128"/>
      <c r="J238" s="128"/>
      <c r="K238" s="128"/>
      <c r="M238" s="271"/>
      <c r="N238" s="271"/>
      <c r="O238" s="271"/>
      <c r="P238" s="271"/>
      <c r="Q238" s="271"/>
      <c r="R238" s="271"/>
      <c r="S238" s="271"/>
      <c r="T238" s="271"/>
      <c r="U238" s="271"/>
      <c r="V238" s="271"/>
      <c r="W238" s="271"/>
      <c r="X238" s="271"/>
      <c r="Y238" s="271"/>
    </row>
    <row r="239" spans="1:25" x14ac:dyDescent="0.2">
      <c r="A239" s="209"/>
      <c r="B239" s="210" t="s">
        <v>205</v>
      </c>
      <c r="C239" s="211" t="s">
        <v>103</v>
      </c>
      <c r="D239" s="211" t="s">
        <v>1</v>
      </c>
      <c r="E239" s="211" t="s">
        <v>206</v>
      </c>
      <c r="F239" s="211" t="s">
        <v>207</v>
      </c>
      <c r="G239" s="211" t="s">
        <v>208</v>
      </c>
      <c r="H239" s="211" t="s">
        <v>98</v>
      </c>
      <c r="M239" s="271"/>
      <c r="N239" s="271"/>
      <c r="O239" s="271"/>
      <c r="P239" s="271"/>
      <c r="Q239" s="271"/>
      <c r="R239" s="271"/>
      <c r="S239" s="271"/>
      <c r="T239" s="271"/>
      <c r="U239" s="271"/>
      <c r="V239" s="271"/>
      <c r="W239" s="271"/>
      <c r="X239" s="271"/>
      <c r="Y239" s="271"/>
    </row>
    <row r="240" spans="1:25" x14ac:dyDescent="0.2">
      <c r="A240" s="215" t="s">
        <v>295</v>
      </c>
      <c r="B240" s="210"/>
      <c r="C240" s="211"/>
      <c r="D240" s="214">
        <f>SUM(E240:H240)</f>
        <v>6</v>
      </c>
      <c r="E240" s="217">
        <v>0</v>
      </c>
      <c r="F240" s="217">
        <v>2</v>
      </c>
      <c r="G240" s="214">
        <v>1</v>
      </c>
      <c r="H240" s="217">
        <v>3</v>
      </c>
      <c r="M240" s="271"/>
      <c r="N240" s="271"/>
      <c r="O240" s="271"/>
      <c r="P240" s="271"/>
      <c r="Q240" s="271"/>
      <c r="R240" s="271"/>
      <c r="S240" s="271"/>
      <c r="T240" s="271"/>
      <c r="U240" s="271"/>
      <c r="V240" s="271"/>
      <c r="W240" s="271"/>
      <c r="X240" s="271"/>
      <c r="Y240" s="271"/>
    </row>
    <row r="241" spans="1:25" x14ac:dyDescent="0.2">
      <c r="A241" s="404" t="s">
        <v>211</v>
      </c>
      <c r="B241" s="216"/>
      <c r="C241" s="217"/>
      <c r="D241" s="214">
        <f>SUM(E241:H241)</f>
        <v>6</v>
      </c>
      <c r="E241" s="300"/>
      <c r="F241" s="214">
        <v>2</v>
      </c>
      <c r="G241" s="214">
        <v>1</v>
      </c>
      <c r="H241" s="214">
        <v>3</v>
      </c>
      <c r="M241" s="271"/>
      <c r="N241" s="271"/>
      <c r="O241" s="271"/>
      <c r="P241" s="319"/>
      <c r="Q241" s="271"/>
      <c r="R241" s="271"/>
      <c r="S241" s="271"/>
      <c r="T241" s="271"/>
      <c r="U241" s="271"/>
      <c r="V241" s="271"/>
      <c r="W241" s="271"/>
      <c r="X241" s="271"/>
      <c r="Y241" s="271"/>
    </row>
    <row r="242" spans="1:25" x14ac:dyDescent="0.2">
      <c r="A242" s="220" t="s">
        <v>212</v>
      </c>
      <c r="B242" s="216"/>
      <c r="C242" s="217"/>
      <c r="D242" s="214">
        <f>SUM(E242:H242)</f>
        <v>5</v>
      </c>
      <c r="E242" s="214"/>
      <c r="F242" s="214">
        <v>1</v>
      </c>
      <c r="G242" s="214">
        <v>1</v>
      </c>
      <c r="H242" s="214">
        <v>3</v>
      </c>
      <c r="M242" s="271"/>
      <c r="N242" s="271"/>
      <c r="O242" s="271"/>
      <c r="P242" s="271"/>
      <c r="Q242" s="271"/>
      <c r="R242" s="271"/>
      <c r="S242" s="271"/>
      <c r="T242" s="271"/>
      <c r="U242" s="271"/>
      <c r="V242" s="271"/>
      <c r="W242" s="271"/>
      <c r="X242" s="271"/>
      <c r="Y242" s="271"/>
    </row>
    <row r="243" spans="1:25" x14ac:dyDescent="0.2">
      <c r="A243" s="222" t="s">
        <v>213</v>
      </c>
      <c r="B243" s="216"/>
      <c r="C243" s="223">
        <v>0.87119999999999997</v>
      </c>
      <c r="D243" s="395">
        <f>D242/D241</f>
        <v>0.83333333333333337</v>
      </c>
      <c r="E243" s="405"/>
      <c r="F243" s="405">
        <f>F242/F241</f>
        <v>0.5</v>
      </c>
      <c r="G243" s="405">
        <f>G242/G241</f>
        <v>1</v>
      </c>
      <c r="H243" s="405">
        <f>H242/H241</f>
        <v>1</v>
      </c>
      <c r="M243" s="271"/>
      <c r="N243" s="271"/>
      <c r="O243" s="271"/>
      <c r="P243" s="271"/>
      <c r="Q243" s="271"/>
      <c r="R243" s="271"/>
      <c r="S243" s="271"/>
      <c r="T243" s="271"/>
      <c r="U243" s="271"/>
      <c r="V243" s="271"/>
      <c r="W243" s="271"/>
      <c r="X243" s="271"/>
      <c r="Y243" s="271"/>
    </row>
    <row r="244" spans="1:25" x14ac:dyDescent="0.2">
      <c r="A244" s="222" t="s">
        <v>243</v>
      </c>
      <c r="B244" s="216"/>
      <c r="C244" s="210"/>
      <c r="D244" s="406">
        <f>SUM(E244:H244)</f>
        <v>1</v>
      </c>
      <c r="E244" s="214"/>
      <c r="F244" s="214">
        <v>1</v>
      </c>
      <c r="G244" s="214"/>
      <c r="H244" s="214"/>
      <c r="M244" s="271"/>
      <c r="N244" s="271"/>
      <c r="O244" s="271"/>
      <c r="P244" s="271"/>
      <c r="Q244" s="271"/>
      <c r="R244" s="335"/>
      <c r="S244" s="271"/>
      <c r="T244" s="271"/>
      <c r="U244" s="271"/>
      <c r="V244" s="271"/>
      <c r="W244" s="271"/>
      <c r="X244" s="271"/>
      <c r="Y244" s="271"/>
    </row>
    <row r="245" spans="1:25" x14ac:dyDescent="0.2">
      <c r="A245" s="222" t="s">
        <v>245</v>
      </c>
      <c r="B245" s="216"/>
      <c r="C245" s="365">
        <v>0.1288</v>
      </c>
      <c r="D245" s="407">
        <f>D244/D241</f>
        <v>0.16666666666666666</v>
      </c>
      <c r="E245" s="214"/>
      <c r="F245" s="408">
        <f>F244/F241</f>
        <v>0.5</v>
      </c>
      <c r="G245" s="214"/>
      <c r="H245" s="395"/>
      <c r="M245" s="271"/>
      <c r="N245" s="326"/>
      <c r="O245" s="326"/>
      <c r="P245" s="326"/>
      <c r="Q245" s="326"/>
      <c r="R245" s="326"/>
      <c r="S245" s="326"/>
      <c r="T245" s="326"/>
      <c r="U245" s="326"/>
      <c r="V245" s="326"/>
      <c r="W245" s="271"/>
      <c r="X245" s="271"/>
      <c r="Y245" s="271"/>
    </row>
    <row r="246" spans="1:25" x14ac:dyDescent="0.2">
      <c r="A246" s="222" t="s">
        <v>214</v>
      </c>
      <c r="B246" s="216"/>
      <c r="C246" s="227"/>
      <c r="D246" s="406">
        <v>80</v>
      </c>
      <c r="E246" s="214"/>
      <c r="F246" s="214">
        <v>72</v>
      </c>
      <c r="G246" s="214">
        <v>64</v>
      </c>
      <c r="H246" s="214">
        <v>80</v>
      </c>
      <c r="M246" s="271"/>
      <c r="N246" s="330"/>
      <c r="O246" s="330"/>
      <c r="P246" s="330"/>
      <c r="Q246" s="330"/>
      <c r="R246" s="330"/>
      <c r="S246" s="330"/>
      <c r="T246" s="330"/>
      <c r="U246" s="330"/>
      <c r="V246" s="330"/>
      <c r="W246" s="271"/>
      <c r="X246" s="271"/>
      <c r="Y246" s="271"/>
    </row>
    <row r="247" spans="1:25" x14ac:dyDescent="0.2">
      <c r="A247" s="230" t="s">
        <v>304</v>
      </c>
      <c r="B247" s="216"/>
      <c r="C247" s="227"/>
      <c r="D247" s="406">
        <v>64</v>
      </c>
      <c r="E247" s="214"/>
      <c r="F247" s="214">
        <v>72</v>
      </c>
      <c r="G247" s="214">
        <v>64</v>
      </c>
      <c r="H247" s="214">
        <v>46</v>
      </c>
      <c r="M247" s="271"/>
      <c r="N247" s="330"/>
      <c r="O247" s="330"/>
      <c r="P247" s="330"/>
      <c r="Q247" s="330"/>
      <c r="R247" s="330"/>
      <c r="S247" s="330"/>
      <c r="T247" s="330"/>
      <c r="U247" s="330"/>
      <c r="V247" s="330"/>
      <c r="W247" s="271"/>
      <c r="X247" s="271"/>
      <c r="Y247" s="271"/>
    </row>
    <row r="248" spans="1:25" ht="19.5" customHeight="1" x14ac:dyDescent="0.2">
      <c r="A248" s="230" t="s">
        <v>247</v>
      </c>
      <c r="B248" s="216"/>
      <c r="C248" s="227"/>
      <c r="D248" s="409">
        <v>34</v>
      </c>
      <c r="E248" s="214"/>
      <c r="F248" s="214">
        <v>34</v>
      </c>
      <c r="G248" s="214">
        <v>64</v>
      </c>
      <c r="H248" s="214">
        <v>46</v>
      </c>
      <c r="M248" s="271"/>
      <c r="N248" s="335"/>
      <c r="O248" s="335"/>
      <c r="P248" s="335"/>
      <c r="Q248" s="335"/>
      <c r="R248" s="335"/>
      <c r="S248" s="335"/>
      <c r="T248" s="335"/>
      <c r="U248" s="335"/>
      <c r="V248" s="335"/>
      <c r="W248" s="271"/>
      <c r="X248" s="271"/>
      <c r="Y248" s="271"/>
    </row>
    <row r="249" spans="1:25" ht="19.5" customHeight="1" x14ac:dyDescent="0.2">
      <c r="A249" s="222" t="s">
        <v>77</v>
      </c>
      <c r="B249" s="216"/>
      <c r="C249" s="214">
        <v>59.02</v>
      </c>
      <c r="D249" s="410">
        <v>60</v>
      </c>
      <c r="E249" s="214"/>
      <c r="F249" s="214">
        <v>53</v>
      </c>
      <c r="G249" s="214">
        <v>64</v>
      </c>
      <c r="H249" s="410">
        <v>63.33</v>
      </c>
      <c r="M249" s="271"/>
      <c r="N249" s="271"/>
      <c r="O249" s="271"/>
      <c r="P249" s="271"/>
      <c r="Q249" s="271"/>
      <c r="R249" s="335"/>
      <c r="S249" s="271"/>
      <c r="T249" s="271"/>
      <c r="U249" s="271"/>
      <c r="V249" s="335"/>
      <c r="W249" s="271"/>
      <c r="X249" s="271"/>
      <c r="Y249" s="271"/>
    </row>
    <row r="250" spans="1:25" ht="19.5" customHeight="1" x14ac:dyDescent="0.2">
      <c r="A250" s="222" t="s">
        <v>148</v>
      </c>
      <c r="B250" s="216"/>
      <c r="C250" s="217"/>
      <c r="D250" s="410">
        <v>64</v>
      </c>
      <c r="E250" s="214"/>
      <c r="F250" s="214">
        <v>53</v>
      </c>
      <c r="G250" s="214">
        <v>64</v>
      </c>
      <c r="H250" s="410">
        <v>64</v>
      </c>
      <c r="M250" s="271"/>
      <c r="N250" s="271"/>
      <c r="O250" s="271"/>
      <c r="P250" s="271"/>
      <c r="Q250" s="271"/>
      <c r="R250" s="335"/>
      <c r="S250" s="271"/>
      <c r="T250" s="271"/>
      <c r="U250" s="271"/>
      <c r="V250" s="335"/>
      <c r="W250" s="271"/>
      <c r="X250" s="271"/>
      <c r="Y250" s="271"/>
    </row>
    <row r="251" spans="1:25" ht="27" customHeight="1" x14ac:dyDescent="0.2">
      <c r="A251" s="233" t="s">
        <v>248</v>
      </c>
      <c r="B251" s="216"/>
      <c r="C251" s="216"/>
      <c r="D251" s="300">
        <v>17</v>
      </c>
      <c r="E251" s="300"/>
      <c r="F251" s="300">
        <v>26.9</v>
      </c>
      <c r="G251" s="300"/>
      <c r="H251" s="300">
        <v>17</v>
      </c>
      <c r="K251" s="301"/>
      <c r="L251" s="271"/>
      <c r="M251" s="271"/>
      <c r="N251" s="330"/>
      <c r="O251" s="330"/>
      <c r="P251" s="330"/>
      <c r="Q251" s="330"/>
      <c r="R251" s="330"/>
      <c r="S251" s="330"/>
      <c r="T251" s="330"/>
      <c r="U251" s="330"/>
      <c r="V251" s="330"/>
      <c r="W251" s="271"/>
      <c r="X251" s="271"/>
      <c r="Y251" s="271"/>
    </row>
    <row r="252" spans="1:25" x14ac:dyDescent="0.2">
      <c r="A252" s="233" t="s">
        <v>313</v>
      </c>
      <c r="B252" s="216"/>
      <c r="C252" s="216"/>
      <c r="D252" s="300">
        <f>SUM(E252:H252)</f>
        <v>1</v>
      </c>
      <c r="E252" s="300"/>
      <c r="F252" s="300"/>
      <c r="G252" s="300"/>
      <c r="H252" s="300">
        <v>1</v>
      </c>
      <c r="M252" s="271"/>
      <c r="N252" s="330"/>
      <c r="O252" s="330"/>
      <c r="P252" s="330"/>
      <c r="Q252" s="330"/>
      <c r="R252" s="330"/>
      <c r="S252" s="330"/>
      <c r="T252" s="330"/>
      <c r="U252" s="330"/>
      <c r="V252" s="330"/>
      <c r="W252" s="271"/>
      <c r="X252" s="271"/>
      <c r="Y252" s="271"/>
    </row>
    <row r="253" spans="1:25" x14ac:dyDescent="0.2">
      <c r="A253" s="235" t="s">
        <v>12</v>
      </c>
      <c r="B253" s="216"/>
      <c r="C253" s="216"/>
      <c r="D253" s="365">
        <f>D252/D241</f>
        <v>0.16666666666666666</v>
      </c>
      <c r="E253" s="411"/>
      <c r="F253" s="411"/>
      <c r="G253" s="411"/>
      <c r="H253" s="411">
        <f>H252/H241</f>
        <v>0.33333333333333331</v>
      </c>
      <c r="M253" s="271"/>
      <c r="N253" s="335"/>
      <c r="O253" s="335"/>
      <c r="P253" s="335"/>
      <c r="Q253" s="335"/>
      <c r="R253" s="335"/>
      <c r="S253" s="335"/>
      <c r="T253" s="335"/>
      <c r="U253" s="335"/>
      <c r="V253" s="335"/>
      <c r="W253" s="271"/>
      <c r="X253" s="271"/>
      <c r="Y253" s="271"/>
    </row>
    <row r="254" spans="1:25" x14ac:dyDescent="0.2">
      <c r="A254" s="233" t="s">
        <v>219</v>
      </c>
      <c r="B254" s="216"/>
      <c r="C254" s="216"/>
      <c r="D254" s="300">
        <f>SUM(E254:H254)</f>
        <v>4</v>
      </c>
      <c r="E254" s="300"/>
      <c r="F254" s="300">
        <v>1</v>
      </c>
      <c r="G254" s="300">
        <v>1</v>
      </c>
      <c r="H254" s="300">
        <v>2</v>
      </c>
      <c r="M254" s="271"/>
      <c r="N254" s="335"/>
      <c r="O254" s="335"/>
      <c r="P254" s="335"/>
      <c r="Q254" s="335"/>
      <c r="R254" s="335"/>
      <c r="S254" s="335"/>
      <c r="T254" s="335"/>
      <c r="U254" s="335"/>
      <c r="V254" s="335"/>
      <c r="W254" s="271"/>
      <c r="X254" s="271"/>
      <c r="Y254" s="271"/>
    </row>
    <row r="255" spans="1:25" x14ac:dyDescent="0.2">
      <c r="A255" s="235" t="s">
        <v>12</v>
      </c>
      <c r="B255" s="216"/>
      <c r="C255" s="216"/>
      <c r="D255" s="365">
        <f>D254/D241</f>
        <v>0.66666666666666663</v>
      </c>
      <c r="E255" s="411"/>
      <c r="F255" s="365">
        <f>F254/F241</f>
        <v>0.5</v>
      </c>
      <c r="G255" s="412">
        <f>G254/G241</f>
        <v>1</v>
      </c>
      <c r="H255" s="365">
        <f>H254/H241</f>
        <v>0.66666666666666663</v>
      </c>
      <c r="M255" s="271"/>
      <c r="N255" s="335"/>
      <c r="O255" s="335"/>
      <c r="P255" s="335"/>
      <c r="Q255" s="335"/>
      <c r="R255" s="335"/>
      <c r="S255" s="335"/>
      <c r="T255" s="335"/>
      <c r="U255" s="335"/>
      <c r="V255" s="335"/>
      <c r="W255" s="271"/>
      <c r="X255" s="271"/>
      <c r="Y255" s="271"/>
    </row>
    <row r="256" spans="1:25" x14ac:dyDescent="0.2">
      <c r="A256" s="251" t="s">
        <v>220</v>
      </c>
      <c r="B256" s="216"/>
      <c r="C256" s="216"/>
      <c r="D256" s="300">
        <f>SUM(E256:H256)</f>
        <v>0</v>
      </c>
      <c r="E256" s="300"/>
      <c r="F256" s="300"/>
      <c r="G256" s="300"/>
      <c r="H256" s="300"/>
      <c r="M256" s="271"/>
      <c r="N256" s="330"/>
      <c r="O256" s="330"/>
      <c r="P256" s="330"/>
      <c r="Q256" s="330"/>
      <c r="R256" s="330"/>
      <c r="S256" s="330"/>
      <c r="T256" s="330"/>
      <c r="U256" s="330"/>
      <c r="V256" s="330"/>
      <c r="W256" s="271"/>
      <c r="X256" s="271"/>
      <c r="Y256" s="271"/>
    </row>
    <row r="257" spans="1:25" ht="16.5" customHeight="1" x14ac:dyDescent="0.2">
      <c r="A257" s="235" t="s">
        <v>12</v>
      </c>
      <c r="B257" s="216"/>
      <c r="C257" s="388">
        <v>0.14099999999999999</v>
      </c>
      <c r="D257" s="365">
        <f>D256/D241</f>
        <v>0</v>
      </c>
      <c r="E257" s="365"/>
      <c r="F257" s="365"/>
      <c r="G257" s="365"/>
      <c r="H257" s="365"/>
      <c r="M257" s="271"/>
      <c r="N257" s="386"/>
      <c r="O257" s="386"/>
      <c r="P257" s="386"/>
      <c r="Q257" s="386"/>
      <c r="R257" s="386"/>
      <c r="S257" s="386"/>
      <c r="T257" s="386"/>
      <c r="U257" s="386"/>
      <c r="V257" s="386"/>
      <c r="W257" s="271"/>
      <c r="X257" s="271"/>
      <c r="Y257" s="271"/>
    </row>
    <row r="258" spans="1:25" ht="30.75" customHeight="1" x14ac:dyDescent="0.2">
      <c r="A258" s="413" t="s">
        <v>221</v>
      </c>
      <c r="E258" s="258"/>
      <c r="F258" s="258"/>
      <c r="G258" s="258"/>
      <c r="H258" s="258"/>
      <c r="I258" s="258"/>
      <c r="J258" s="280"/>
      <c r="M258" s="271"/>
      <c r="N258" s="330"/>
      <c r="O258" s="330"/>
      <c r="P258" s="330"/>
      <c r="Q258" s="330"/>
      <c r="R258" s="330"/>
      <c r="S258" s="330"/>
      <c r="T258" s="330"/>
      <c r="U258" s="330"/>
      <c r="V258" s="330"/>
      <c r="W258" s="271"/>
      <c r="X258" s="271"/>
      <c r="Y258" s="271"/>
    </row>
    <row r="259" spans="1:25" ht="16.5" customHeight="1" x14ac:dyDescent="0.2">
      <c r="A259" s="280" t="s">
        <v>236</v>
      </c>
      <c r="D259" s="253"/>
      <c r="E259" s="273"/>
      <c r="F259" s="258" t="s">
        <v>314</v>
      </c>
      <c r="G259" s="273" t="s">
        <v>315</v>
      </c>
      <c r="H259" s="258" t="s">
        <v>316</v>
      </c>
      <c r="I259" s="258"/>
      <c r="J259" s="258"/>
      <c r="K259" s="243"/>
      <c r="M259" s="271"/>
      <c r="N259" s="387"/>
      <c r="O259" s="387"/>
      <c r="P259" s="387"/>
      <c r="Q259" s="387"/>
      <c r="R259" s="387"/>
      <c r="S259" s="387"/>
      <c r="T259" s="387"/>
      <c r="U259" s="387"/>
      <c r="V259" s="387"/>
      <c r="W259" s="271"/>
      <c r="X259" s="271"/>
      <c r="Y259" s="271"/>
    </row>
    <row r="260" spans="1:25" x14ac:dyDescent="0.2">
      <c r="A260" s="280"/>
      <c r="D260" s="253"/>
      <c r="E260" s="273"/>
      <c r="F260" s="258"/>
      <c r="G260" s="273"/>
      <c r="H260" s="258"/>
      <c r="I260" s="258"/>
      <c r="J260" s="258"/>
      <c r="K260" s="243"/>
      <c r="M260" s="271"/>
      <c r="N260" s="330"/>
      <c r="O260" s="330"/>
      <c r="P260" s="330"/>
      <c r="Q260" s="330"/>
      <c r="R260" s="330"/>
      <c r="S260" s="330"/>
      <c r="T260" s="330"/>
      <c r="U260" s="330"/>
      <c r="V260" s="330"/>
      <c r="W260" s="271"/>
      <c r="X260" s="271"/>
      <c r="Y260" s="271"/>
    </row>
    <row r="261" spans="1:25" x14ac:dyDescent="0.2">
      <c r="A261" s="286" t="s">
        <v>317</v>
      </c>
      <c r="B261" s="286"/>
      <c r="C261" s="286"/>
      <c r="D261" s="286"/>
      <c r="E261" s="286"/>
      <c r="F261" s="286"/>
      <c r="G261" s="128"/>
      <c r="H261" s="128"/>
      <c r="J261" s="128"/>
      <c r="K261" s="128"/>
      <c r="M261" s="271"/>
      <c r="N261" s="387"/>
      <c r="O261" s="387"/>
      <c r="P261" s="387"/>
      <c r="Q261" s="387"/>
      <c r="R261" s="387"/>
      <c r="S261" s="387"/>
      <c r="T261" s="387"/>
      <c r="U261" s="387"/>
      <c r="V261" s="387"/>
      <c r="W261" s="271"/>
      <c r="X261" s="271"/>
      <c r="Y261" s="271"/>
    </row>
    <row r="262" spans="1:25" x14ac:dyDescent="0.2">
      <c r="A262" s="414" t="s">
        <v>242</v>
      </c>
      <c r="B262" s="414"/>
      <c r="C262" s="414"/>
      <c r="D262" s="414"/>
      <c r="E262" s="414"/>
      <c r="F262" s="414"/>
      <c r="G262" s="414"/>
      <c r="H262" s="414"/>
      <c r="I262" s="414"/>
      <c r="J262" s="414"/>
      <c r="K262" s="206">
        <v>36</v>
      </c>
      <c r="M262" s="271"/>
      <c r="N262" s="330"/>
      <c r="O262" s="330"/>
      <c r="P262" s="330"/>
      <c r="Q262" s="330"/>
      <c r="R262" s="330"/>
      <c r="S262" s="330"/>
      <c r="T262" s="330"/>
      <c r="U262" s="330"/>
      <c r="V262" s="330"/>
      <c r="W262" s="271"/>
      <c r="X262" s="271"/>
      <c r="Y262" s="271"/>
    </row>
    <row r="263" spans="1:25" x14ac:dyDescent="0.2">
      <c r="A263" s="128"/>
      <c r="B263" s="128"/>
      <c r="C263" s="128"/>
      <c r="D263" s="128"/>
      <c r="E263" s="128"/>
      <c r="F263" s="128"/>
      <c r="G263" s="128"/>
      <c r="H263" s="128"/>
      <c r="J263" s="128"/>
      <c r="K263" s="128"/>
      <c r="M263" s="271"/>
      <c r="N263" s="387"/>
      <c r="O263" s="387"/>
      <c r="P263" s="386"/>
      <c r="Q263" s="387"/>
      <c r="R263" s="387"/>
      <c r="S263" s="387"/>
      <c r="T263" s="387"/>
      <c r="U263" s="386"/>
      <c r="V263" s="387"/>
      <c r="W263" s="271"/>
      <c r="X263" s="271"/>
      <c r="Y263" s="271"/>
    </row>
    <row r="264" spans="1:25" x14ac:dyDescent="0.2">
      <c r="A264" s="209"/>
      <c r="B264" s="210" t="s">
        <v>205</v>
      </c>
      <c r="C264" s="211" t="s">
        <v>103</v>
      </c>
      <c r="D264" s="211" t="s">
        <v>1</v>
      </c>
      <c r="E264" s="211" t="s">
        <v>206</v>
      </c>
      <c r="F264" s="211" t="s">
        <v>207</v>
      </c>
      <c r="G264" s="211" t="s">
        <v>208</v>
      </c>
      <c r="H264" s="211" t="s">
        <v>98</v>
      </c>
      <c r="M264" s="271"/>
      <c r="N264" s="330"/>
      <c r="O264" s="330"/>
      <c r="P264" s="330"/>
      <c r="Q264" s="330"/>
      <c r="R264" s="330"/>
      <c r="S264" s="330"/>
      <c r="T264" s="330"/>
      <c r="U264" s="330"/>
      <c r="V264" s="330"/>
      <c r="W264" s="271"/>
      <c r="X264" s="271"/>
      <c r="Y264" s="271"/>
    </row>
    <row r="265" spans="1:25" x14ac:dyDescent="0.2">
      <c r="A265" s="215" t="s">
        <v>295</v>
      </c>
      <c r="B265" s="210"/>
      <c r="C265" s="211"/>
      <c r="D265" s="214">
        <f>SUM(E265:H265)</f>
        <v>17</v>
      </c>
      <c r="E265" s="217">
        <v>5</v>
      </c>
      <c r="F265" s="217">
        <v>5</v>
      </c>
      <c r="G265" s="214">
        <v>1</v>
      </c>
      <c r="H265" s="217">
        <v>6</v>
      </c>
      <c r="M265" s="271"/>
      <c r="N265" s="271"/>
      <c r="O265" s="271"/>
      <c r="P265" s="271"/>
      <c r="Q265" s="271"/>
      <c r="R265" s="271"/>
      <c r="S265" s="271"/>
      <c r="T265" s="271"/>
      <c r="U265" s="271"/>
      <c r="V265" s="271"/>
      <c r="W265" s="271"/>
      <c r="X265" s="271"/>
      <c r="Y265" s="271"/>
    </row>
    <row r="266" spans="1:25" x14ac:dyDescent="0.2">
      <c r="A266" s="404" t="s">
        <v>211</v>
      </c>
      <c r="B266" s="210"/>
      <c r="C266" s="211"/>
      <c r="D266" s="214">
        <f>SUM(E266:H266)</f>
        <v>16</v>
      </c>
      <c r="E266" s="214">
        <v>5</v>
      </c>
      <c r="F266" s="214">
        <v>4</v>
      </c>
      <c r="G266" s="214">
        <v>1</v>
      </c>
      <c r="H266" s="214">
        <v>6</v>
      </c>
      <c r="M266" s="271"/>
      <c r="N266" s="271"/>
      <c r="O266" s="271"/>
      <c r="P266" s="271"/>
      <c r="Q266" s="271"/>
      <c r="R266" s="271"/>
      <c r="S266" s="271"/>
      <c r="T266" s="271"/>
      <c r="U266" s="271"/>
      <c r="V266" s="271"/>
      <c r="W266" s="271"/>
      <c r="X266" s="271"/>
      <c r="Y266" s="271"/>
    </row>
    <row r="267" spans="1:25" ht="17.25" customHeight="1" x14ac:dyDescent="0.2">
      <c r="A267" s="220" t="s">
        <v>212</v>
      </c>
      <c r="B267" s="216"/>
      <c r="C267" s="217"/>
      <c r="D267" s="214">
        <f>SUM(E267:H267)</f>
        <v>14</v>
      </c>
      <c r="E267" s="214">
        <v>4</v>
      </c>
      <c r="F267" s="214">
        <v>3</v>
      </c>
      <c r="G267" s="214">
        <v>1</v>
      </c>
      <c r="H267" s="214">
        <v>6</v>
      </c>
      <c r="M267" s="271"/>
      <c r="N267" s="271"/>
      <c r="O267" s="271"/>
      <c r="P267" s="271"/>
      <c r="Q267" s="271"/>
      <c r="R267" s="271"/>
      <c r="S267" s="271"/>
      <c r="T267" s="271"/>
      <c r="U267" s="271"/>
      <c r="V267" s="271"/>
      <c r="W267" s="271"/>
      <c r="X267" s="271"/>
      <c r="Y267" s="271"/>
    </row>
    <row r="268" spans="1:25" ht="17.25" customHeight="1" x14ac:dyDescent="0.2">
      <c r="A268" s="222" t="s">
        <v>213</v>
      </c>
      <c r="B268" s="216"/>
      <c r="C268" s="395">
        <v>0.81569999999999998</v>
      </c>
      <c r="D268" s="395">
        <f>D267/D266</f>
        <v>0.875</v>
      </c>
      <c r="E268" s="415">
        <f>E267/E266</f>
        <v>0.8</v>
      </c>
      <c r="F268" s="415">
        <f>F267/F266</f>
        <v>0.75</v>
      </c>
      <c r="G268" s="405">
        <f>G267/G266</f>
        <v>1</v>
      </c>
      <c r="H268" s="405">
        <f>H267/H266</f>
        <v>1</v>
      </c>
      <c r="M268" s="271"/>
      <c r="N268" s="271"/>
      <c r="O268" s="271"/>
      <c r="P268" s="271"/>
      <c r="Q268" s="271"/>
      <c r="R268" s="271"/>
      <c r="S268" s="271"/>
      <c r="T268" s="271"/>
      <c r="U268" s="271"/>
      <c r="V268" s="271"/>
      <c r="W268" s="271"/>
      <c r="X268" s="271"/>
      <c r="Y268" s="271"/>
    </row>
    <row r="269" spans="1:25" ht="17.25" customHeight="1" x14ac:dyDescent="0.2">
      <c r="A269" s="222" t="s">
        <v>243</v>
      </c>
      <c r="B269" s="216"/>
      <c r="C269" s="210"/>
      <c r="D269" s="406">
        <f>SUM(E269:H269)</f>
        <v>2</v>
      </c>
      <c r="E269" s="214">
        <v>1</v>
      </c>
      <c r="F269" s="214">
        <v>1</v>
      </c>
      <c r="G269" s="214">
        <v>0</v>
      </c>
      <c r="H269" s="214">
        <v>0</v>
      </c>
      <c r="M269" s="271"/>
      <c r="N269" s="271"/>
      <c r="O269" s="271"/>
      <c r="P269" s="271"/>
      <c r="Q269" s="271"/>
      <c r="R269" s="271"/>
      <c r="S269" s="271"/>
      <c r="T269" s="271"/>
      <c r="U269" s="271"/>
      <c r="V269" s="271"/>
      <c r="W269" s="271"/>
      <c r="X269" s="271"/>
      <c r="Y269" s="271"/>
    </row>
    <row r="270" spans="1:25" ht="17.25" customHeight="1" x14ac:dyDescent="0.2">
      <c r="A270" s="222" t="s">
        <v>245</v>
      </c>
      <c r="B270" s="216"/>
      <c r="C270" s="365">
        <v>0.18429999999999999</v>
      </c>
      <c r="D270" s="408">
        <f>D269/D266</f>
        <v>0.125</v>
      </c>
      <c r="E270" s="408">
        <f>E269/E266</f>
        <v>0.2</v>
      </c>
      <c r="F270" s="408">
        <f>F269/F266</f>
        <v>0.25</v>
      </c>
      <c r="G270" s="408"/>
      <c r="H270" s="408"/>
      <c r="M270" s="271"/>
      <c r="N270" s="271"/>
      <c r="O270" s="271"/>
      <c r="P270" s="271"/>
      <c r="Q270" s="271"/>
      <c r="R270" s="271"/>
      <c r="S270" s="271"/>
      <c r="T270" s="271"/>
      <c r="U270" s="271"/>
      <c r="V270" s="271"/>
      <c r="W270" s="271"/>
      <c r="X270" s="271"/>
      <c r="Y270" s="271"/>
    </row>
    <row r="271" spans="1:25" ht="17.25" customHeight="1" x14ac:dyDescent="0.2">
      <c r="A271" s="222" t="s">
        <v>214</v>
      </c>
      <c r="B271" s="216"/>
      <c r="C271" s="406"/>
      <c r="D271" s="406">
        <v>77</v>
      </c>
      <c r="E271" s="214">
        <v>57</v>
      </c>
      <c r="F271" s="214">
        <v>61</v>
      </c>
      <c r="G271" s="214">
        <v>67</v>
      </c>
      <c r="H271" s="214">
        <v>77</v>
      </c>
      <c r="M271" s="271"/>
      <c r="N271" s="271"/>
      <c r="O271" s="271"/>
      <c r="P271" s="271"/>
      <c r="Q271" s="271"/>
      <c r="R271" s="271"/>
      <c r="S271" s="271"/>
      <c r="T271" s="271"/>
      <c r="U271" s="271"/>
      <c r="V271" s="271"/>
      <c r="W271" s="271"/>
      <c r="X271" s="271"/>
      <c r="Y271" s="271"/>
    </row>
    <row r="272" spans="1:25" ht="16.5" customHeight="1" x14ac:dyDescent="0.2">
      <c r="A272" s="230" t="s">
        <v>246</v>
      </c>
      <c r="B272" s="216"/>
      <c r="C272" s="406"/>
      <c r="D272" s="228">
        <v>39</v>
      </c>
      <c r="E272" s="213">
        <v>48</v>
      </c>
      <c r="F272" s="213">
        <v>39</v>
      </c>
      <c r="G272" s="213">
        <v>67</v>
      </c>
      <c r="H272" s="213">
        <v>40</v>
      </c>
      <c r="K272" s="219"/>
      <c r="L272" s="271"/>
      <c r="M272" s="271"/>
      <c r="N272" s="271"/>
      <c r="O272" s="271"/>
      <c r="P272" s="271"/>
      <c r="Q272" s="271"/>
      <c r="R272" s="271"/>
      <c r="S272" s="271"/>
      <c r="T272" s="271"/>
      <c r="U272" s="271"/>
      <c r="V272" s="271"/>
      <c r="W272" s="271"/>
      <c r="X272" s="271"/>
      <c r="Y272" s="271"/>
    </row>
    <row r="273" spans="1:25" x14ac:dyDescent="0.2">
      <c r="A273" s="230" t="s">
        <v>215</v>
      </c>
      <c r="B273" s="216"/>
      <c r="C273" s="406"/>
      <c r="D273" s="409">
        <v>18</v>
      </c>
      <c r="E273" s="214">
        <v>30</v>
      </c>
      <c r="F273" s="214">
        <v>18</v>
      </c>
      <c r="G273" s="214">
        <v>67</v>
      </c>
      <c r="H273" s="214">
        <v>40</v>
      </c>
      <c r="M273" s="271"/>
      <c r="N273" s="271"/>
      <c r="O273" s="271"/>
      <c r="P273" s="271"/>
      <c r="Q273" s="271"/>
      <c r="R273" s="271"/>
      <c r="S273" s="271"/>
      <c r="T273" s="271"/>
      <c r="U273" s="271"/>
      <c r="V273" s="271"/>
      <c r="W273" s="271"/>
      <c r="X273" s="271"/>
      <c r="Y273" s="271"/>
    </row>
    <row r="274" spans="1:25" ht="17.25" customHeight="1" x14ac:dyDescent="0.2">
      <c r="A274" s="222" t="s">
        <v>77</v>
      </c>
      <c r="B274" s="300"/>
      <c r="C274" s="214">
        <v>51.17</v>
      </c>
      <c r="D274" s="410">
        <v>49.75</v>
      </c>
      <c r="E274" s="410">
        <v>48.4</v>
      </c>
      <c r="F274" s="410">
        <v>41.25</v>
      </c>
      <c r="G274" s="410">
        <v>67</v>
      </c>
      <c r="H274" s="410">
        <v>51.5</v>
      </c>
      <c r="M274" s="271"/>
      <c r="N274" s="271"/>
      <c r="O274" s="271"/>
      <c r="P274" s="271"/>
      <c r="Q274" s="271"/>
      <c r="R274" s="271"/>
      <c r="S274" s="271"/>
      <c r="T274" s="271"/>
      <c r="U274" s="271"/>
      <c r="V274" s="271"/>
      <c r="W274" s="271"/>
      <c r="X274" s="271"/>
      <c r="Y274" s="271"/>
    </row>
    <row r="275" spans="1:25" x14ac:dyDescent="0.2">
      <c r="A275" s="233" t="s">
        <v>148</v>
      </c>
      <c r="B275" s="216"/>
      <c r="C275" s="216"/>
      <c r="D275" s="410">
        <v>49</v>
      </c>
      <c r="E275" s="410">
        <v>50</v>
      </c>
      <c r="F275" s="410">
        <v>43</v>
      </c>
      <c r="G275" s="410">
        <v>67</v>
      </c>
      <c r="H275" s="410">
        <v>51</v>
      </c>
      <c r="K275" s="301"/>
      <c r="L275" s="271"/>
      <c r="M275" s="271"/>
      <c r="N275" s="271"/>
      <c r="O275" s="271"/>
      <c r="P275" s="271"/>
      <c r="Q275" s="271"/>
      <c r="R275" s="271"/>
      <c r="S275" s="271"/>
      <c r="T275" s="271"/>
      <c r="U275" s="271"/>
      <c r="V275" s="271"/>
      <c r="W275" s="271"/>
      <c r="X275" s="271"/>
      <c r="Y275" s="271"/>
    </row>
    <row r="276" spans="1:25" ht="28.5" customHeight="1" x14ac:dyDescent="0.2">
      <c r="A276" s="233" t="s">
        <v>296</v>
      </c>
      <c r="B276" s="216"/>
      <c r="C276" s="216"/>
      <c r="D276" s="300">
        <v>10.3</v>
      </c>
      <c r="E276" s="300">
        <v>7.8</v>
      </c>
      <c r="F276" s="300">
        <v>11.3</v>
      </c>
      <c r="G276" s="300"/>
      <c r="H276" s="300">
        <v>11.1</v>
      </c>
      <c r="K276" s="301"/>
      <c r="L276" s="271"/>
      <c r="M276" s="271"/>
      <c r="N276" s="271"/>
      <c r="O276" s="271"/>
      <c r="P276" s="271"/>
      <c r="Q276" s="271"/>
      <c r="R276" s="271"/>
      <c r="S276" s="271"/>
      <c r="T276" s="271"/>
      <c r="U276" s="271"/>
      <c r="V276" s="271"/>
      <c r="W276" s="271"/>
      <c r="X276" s="271"/>
      <c r="Y276" s="271"/>
    </row>
    <row r="277" spans="1:25" ht="27" customHeight="1" x14ac:dyDescent="0.2">
      <c r="A277" s="233" t="s">
        <v>248</v>
      </c>
      <c r="B277" s="216"/>
      <c r="C277" s="216"/>
      <c r="D277" s="300">
        <v>14.5</v>
      </c>
      <c r="E277" s="300">
        <v>11.1</v>
      </c>
      <c r="F277" s="300">
        <v>18</v>
      </c>
      <c r="G277" s="300"/>
      <c r="H277" s="300">
        <v>14.2</v>
      </c>
      <c r="K277" s="301"/>
      <c r="L277" s="271"/>
      <c r="M277" s="271"/>
      <c r="N277" s="271"/>
      <c r="O277" s="271"/>
      <c r="P277" s="271"/>
      <c r="Q277" s="271"/>
      <c r="R277" s="271"/>
      <c r="S277" s="271"/>
      <c r="T277" s="271"/>
      <c r="U277" s="271"/>
      <c r="V277" s="271"/>
      <c r="W277" s="271"/>
      <c r="X277" s="271"/>
      <c r="Y277" s="271"/>
    </row>
    <row r="278" spans="1:25" x14ac:dyDescent="0.2">
      <c r="A278" s="233" t="s">
        <v>218</v>
      </c>
      <c r="B278" s="216"/>
      <c r="C278" s="216"/>
      <c r="D278" s="300">
        <f>SUM(E278:H278)</f>
        <v>10</v>
      </c>
      <c r="E278" s="300">
        <v>4</v>
      </c>
      <c r="F278" s="300">
        <v>2</v>
      </c>
      <c r="G278" s="300">
        <v>0</v>
      </c>
      <c r="H278" s="300">
        <v>4</v>
      </c>
      <c r="M278" s="271"/>
      <c r="N278" s="271"/>
      <c r="O278" s="271"/>
      <c r="P278" s="271"/>
      <c r="Q278" s="271"/>
      <c r="R278" s="271"/>
      <c r="S278" s="271"/>
      <c r="T278" s="271"/>
      <c r="U278" s="271"/>
      <c r="V278" s="271"/>
      <c r="W278" s="271"/>
      <c r="X278" s="271"/>
      <c r="Y278" s="271"/>
    </row>
    <row r="279" spans="1:25" x14ac:dyDescent="0.2">
      <c r="A279" s="235" t="s">
        <v>12</v>
      </c>
      <c r="B279" s="216"/>
      <c r="C279" s="216"/>
      <c r="D279" s="365">
        <f>D278/D265</f>
        <v>0.58823529411764708</v>
      </c>
      <c r="E279" s="365">
        <f>E278/E265</f>
        <v>0.8</v>
      </c>
      <c r="F279" s="365">
        <f>F278/F265</f>
        <v>0.4</v>
      </c>
      <c r="G279" s="365"/>
      <c r="H279" s="365">
        <f>H278/H265</f>
        <v>0.66666666666666663</v>
      </c>
      <c r="M279" s="271"/>
      <c r="N279" s="271"/>
      <c r="O279" s="271"/>
      <c r="P279" s="271"/>
      <c r="Q279" s="271"/>
      <c r="R279" s="271"/>
      <c r="S279" s="271"/>
      <c r="T279" s="271"/>
      <c r="U279" s="271"/>
      <c r="V279" s="271"/>
      <c r="W279" s="271"/>
      <c r="X279" s="271"/>
      <c r="Y279" s="271"/>
    </row>
    <row r="280" spans="1:25" x14ac:dyDescent="0.2">
      <c r="A280" s="233" t="s">
        <v>318</v>
      </c>
      <c r="B280" s="216"/>
      <c r="C280" s="216"/>
      <c r="D280" s="300">
        <f>SUM(E280:H280)</f>
        <v>4</v>
      </c>
      <c r="E280" s="300">
        <v>0</v>
      </c>
      <c r="F280" s="300">
        <v>1</v>
      </c>
      <c r="G280" s="300">
        <v>1</v>
      </c>
      <c r="H280" s="300">
        <v>2</v>
      </c>
      <c r="M280" s="271"/>
      <c r="N280" s="271"/>
      <c r="O280" s="271"/>
      <c r="P280" s="271"/>
      <c r="Q280" s="271"/>
      <c r="R280" s="271"/>
      <c r="S280" s="271"/>
      <c r="T280" s="271"/>
      <c r="U280" s="271"/>
      <c r="V280" s="271"/>
      <c r="W280" s="271"/>
      <c r="X280" s="271"/>
      <c r="Y280" s="271"/>
    </row>
    <row r="281" spans="1:25" x14ac:dyDescent="0.2">
      <c r="A281" s="235" t="s">
        <v>12</v>
      </c>
      <c r="B281" s="216"/>
      <c r="C281" s="216"/>
      <c r="D281" s="365">
        <f>D280/D265</f>
        <v>0.23529411764705882</v>
      </c>
      <c r="E281" s="365">
        <f>E280/E265</f>
        <v>0</v>
      </c>
      <c r="F281" s="365">
        <f>F280/F265</f>
        <v>0.2</v>
      </c>
      <c r="G281" s="365">
        <f>G280/G265</f>
        <v>1</v>
      </c>
      <c r="H281" s="365">
        <f>H280/H265</f>
        <v>0.33333333333333331</v>
      </c>
      <c r="M281" s="271"/>
      <c r="N281" s="271"/>
      <c r="O281" s="271"/>
      <c r="P281" s="271"/>
      <c r="Q281" s="271"/>
      <c r="R281" s="271"/>
      <c r="S281" s="271"/>
      <c r="T281" s="271"/>
      <c r="U281" s="271"/>
      <c r="V281" s="271"/>
      <c r="W281" s="271"/>
      <c r="X281" s="271"/>
      <c r="Y281" s="271"/>
    </row>
    <row r="282" spans="1:25" x14ac:dyDescent="0.2">
      <c r="A282" s="251" t="s">
        <v>220</v>
      </c>
      <c r="B282" s="216"/>
      <c r="C282" s="216"/>
      <c r="D282" s="300">
        <f>SUM(E282:H282)</f>
        <v>0</v>
      </c>
      <c r="E282" s="300"/>
      <c r="F282" s="300"/>
      <c r="G282" s="300"/>
      <c r="H282" s="300"/>
      <c r="M282" s="271"/>
      <c r="N282" s="271"/>
      <c r="O282" s="271"/>
      <c r="P282" s="271"/>
      <c r="Q282" s="271"/>
      <c r="R282" s="271"/>
      <c r="S282" s="271"/>
      <c r="T282" s="271"/>
      <c r="U282" s="271"/>
      <c r="V282" s="271"/>
      <c r="W282" s="271"/>
      <c r="X282" s="271"/>
      <c r="Y282" s="271"/>
    </row>
    <row r="283" spans="1:25" x14ac:dyDescent="0.2">
      <c r="A283" s="235" t="s">
        <v>12</v>
      </c>
      <c r="B283" s="216"/>
      <c r="C283" s="388">
        <v>4.9000000000000002E-2</v>
      </c>
      <c r="D283" s="365">
        <f>D282/D265</f>
        <v>0</v>
      </c>
      <c r="E283" s="365"/>
      <c r="F283" s="365"/>
      <c r="G283" s="365"/>
      <c r="H283" s="365"/>
      <c r="M283" s="271"/>
      <c r="N283" s="271"/>
      <c r="O283" s="271"/>
      <c r="P283" s="271"/>
      <c r="Q283" s="271"/>
      <c r="R283" s="271"/>
      <c r="S283" s="271"/>
      <c r="T283" s="271"/>
      <c r="U283" s="271"/>
      <c r="V283" s="271"/>
      <c r="W283" s="271"/>
      <c r="X283" s="271"/>
      <c r="Y283" s="271"/>
    </row>
    <row r="284" spans="1:25" ht="24.75" customHeight="1" x14ac:dyDescent="0.2">
      <c r="A284" s="413" t="s">
        <v>221</v>
      </c>
      <c r="B284" s="234"/>
      <c r="C284" s="253"/>
      <c r="D284" s="253"/>
      <c r="E284" s="401" t="s">
        <v>319</v>
      </c>
      <c r="F284" s="258"/>
      <c r="G284" s="273"/>
      <c r="H284" s="263" t="s">
        <v>233</v>
      </c>
      <c r="M284" s="271"/>
      <c r="N284" s="271"/>
      <c r="O284" s="271"/>
      <c r="P284" s="271"/>
      <c r="Q284" s="271"/>
      <c r="R284" s="271"/>
      <c r="S284" s="271"/>
      <c r="T284" s="271"/>
      <c r="U284" s="271"/>
      <c r="V284" s="271"/>
      <c r="W284" s="271"/>
      <c r="X284" s="271"/>
      <c r="Y284" s="271"/>
    </row>
    <row r="285" spans="1:25" ht="13.5" customHeight="1" x14ac:dyDescent="0.2">
      <c r="A285" s="392"/>
      <c r="B285" s="234"/>
      <c r="C285" s="253"/>
      <c r="D285" s="253"/>
      <c r="E285" s="400" t="s">
        <v>320</v>
      </c>
      <c r="F285" s="273"/>
      <c r="G285" s="273"/>
      <c r="H285" s="257" t="s">
        <v>321</v>
      </c>
      <c r="I285" s="273"/>
      <c r="M285" s="271"/>
      <c r="N285" s="271"/>
      <c r="O285" s="271"/>
      <c r="P285" s="271"/>
      <c r="Q285" s="271"/>
      <c r="R285" s="271"/>
      <c r="S285" s="271"/>
      <c r="T285" s="271"/>
      <c r="U285" s="271"/>
      <c r="V285" s="271"/>
      <c r="W285" s="271"/>
      <c r="X285" s="271"/>
      <c r="Y285" s="271"/>
    </row>
    <row r="286" spans="1:25" ht="13.5" customHeight="1" x14ac:dyDescent="0.2">
      <c r="A286" s="392"/>
      <c r="B286" s="234"/>
      <c r="C286" s="253"/>
      <c r="D286" s="253"/>
      <c r="E286" s="400"/>
      <c r="F286" s="273"/>
      <c r="G286" s="273"/>
      <c r="H286" s="263" t="s">
        <v>322</v>
      </c>
      <c r="I286" s="273"/>
      <c r="M286" s="271"/>
      <c r="N286" s="271"/>
      <c r="O286" s="271"/>
      <c r="P286" s="271"/>
      <c r="Q286" s="271"/>
      <c r="R286" s="271"/>
      <c r="S286" s="271"/>
      <c r="T286" s="271"/>
      <c r="U286" s="271"/>
      <c r="V286" s="271"/>
      <c r="W286" s="271"/>
      <c r="X286" s="271"/>
      <c r="Y286" s="271"/>
    </row>
    <row r="287" spans="1:25" ht="18.75" customHeight="1" x14ac:dyDescent="0.2">
      <c r="A287" s="392"/>
      <c r="B287" s="234"/>
      <c r="C287" s="253"/>
      <c r="D287" s="253"/>
      <c r="E287" s="400"/>
      <c r="F287" s="273"/>
      <c r="G287" s="273"/>
      <c r="H287" s="258"/>
      <c r="I287" s="273"/>
      <c r="M287" s="271"/>
      <c r="N287" s="271"/>
      <c r="O287" s="271"/>
      <c r="P287" s="271"/>
      <c r="Q287" s="271"/>
      <c r="R287" s="271"/>
      <c r="S287" s="271"/>
      <c r="T287" s="271"/>
      <c r="U287" s="271"/>
      <c r="V287" s="271"/>
      <c r="W287" s="271"/>
      <c r="X287" s="271"/>
      <c r="Y287" s="271"/>
    </row>
    <row r="288" spans="1:25" ht="38.25" x14ac:dyDescent="0.2">
      <c r="A288" s="129" t="s">
        <v>236</v>
      </c>
      <c r="D288" s="253"/>
      <c r="E288" s="258" t="s">
        <v>308</v>
      </c>
      <c r="F288" s="273" t="s">
        <v>309</v>
      </c>
      <c r="G288" s="258" t="s">
        <v>310</v>
      </c>
      <c r="H288" s="258" t="s">
        <v>311</v>
      </c>
      <c r="I288" s="258"/>
      <c r="M288" s="271"/>
      <c r="N288" s="271"/>
      <c r="O288" s="271"/>
      <c r="P288" s="271"/>
      <c r="Q288" s="271"/>
      <c r="R288" s="271"/>
      <c r="S288" s="271"/>
      <c r="T288" s="271"/>
      <c r="U288" s="271"/>
      <c r="V288" s="271"/>
      <c r="W288" s="271"/>
      <c r="X288" s="271"/>
      <c r="Y288" s="271"/>
    </row>
    <row r="289" spans="1:25" x14ac:dyDescent="0.2">
      <c r="M289" s="271"/>
      <c r="N289" s="271"/>
      <c r="O289" s="271"/>
      <c r="P289" s="271"/>
      <c r="Q289" s="271"/>
      <c r="R289" s="271"/>
      <c r="S289" s="271"/>
      <c r="T289" s="271"/>
      <c r="U289" s="271"/>
      <c r="V289" s="271"/>
      <c r="W289" s="271"/>
      <c r="X289" s="271"/>
      <c r="Y289" s="271"/>
    </row>
    <row r="290" spans="1:25" x14ac:dyDescent="0.2">
      <c r="A290" s="403" t="s">
        <v>323</v>
      </c>
      <c r="B290" s="403"/>
      <c r="C290" s="403"/>
      <c r="D290" s="403"/>
      <c r="E290" s="403"/>
      <c r="F290" s="403"/>
      <c r="G290" s="128"/>
      <c r="H290" s="128"/>
      <c r="J290" s="128"/>
      <c r="K290" s="128"/>
      <c r="M290" s="271"/>
      <c r="N290" s="271"/>
      <c r="O290" s="271"/>
      <c r="P290" s="271"/>
      <c r="Q290" s="271"/>
      <c r="R290" s="271"/>
      <c r="S290" s="271"/>
      <c r="T290" s="271"/>
      <c r="U290" s="271"/>
      <c r="V290" s="271"/>
      <c r="W290" s="271"/>
      <c r="X290" s="271"/>
      <c r="Y290" s="271"/>
    </row>
    <row r="291" spans="1:25" x14ac:dyDescent="0.2">
      <c r="A291" s="394" t="s">
        <v>242</v>
      </c>
      <c r="B291" s="394"/>
      <c r="C291" s="394"/>
      <c r="D291" s="394"/>
      <c r="E291" s="394"/>
      <c r="F291" s="394"/>
      <c r="G291" s="394"/>
      <c r="H291" s="394"/>
      <c r="I291" s="394"/>
      <c r="J291" s="394"/>
      <c r="K291" s="206">
        <v>32</v>
      </c>
      <c r="M291" s="271"/>
      <c r="N291" s="271"/>
      <c r="O291" s="271"/>
      <c r="P291" s="271"/>
      <c r="Q291" s="271"/>
      <c r="R291" s="271"/>
      <c r="S291" s="271"/>
      <c r="T291" s="271"/>
      <c r="U291" s="271"/>
      <c r="V291" s="271"/>
      <c r="W291" s="271"/>
      <c r="X291" s="271"/>
      <c r="Y291" s="271"/>
    </row>
    <row r="292" spans="1:25" ht="7.5" customHeight="1" x14ac:dyDescent="0.2">
      <c r="A292" s="128"/>
      <c r="B292" s="128"/>
      <c r="C292" s="128"/>
      <c r="D292" s="128"/>
      <c r="E292" s="128"/>
      <c r="F292" s="128"/>
      <c r="G292" s="128"/>
      <c r="H292" s="128"/>
      <c r="I292" s="128"/>
      <c r="J292" s="128"/>
      <c r="K292" s="128"/>
      <c r="M292" s="271"/>
      <c r="N292" s="271"/>
      <c r="O292" s="271"/>
      <c r="P292" s="271"/>
      <c r="Q292" s="271"/>
      <c r="R292" s="271"/>
      <c r="S292" s="271"/>
      <c r="T292" s="271"/>
      <c r="U292" s="271"/>
      <c r="V292" s="271"/>
      <c r="W292" s="271"/>
      <c r="X292" s="271"/>
      <c r="Y292" s="271"/>
    </row>
    <row r="293" spans="1:25" x14ac:dyDescent="0.2">
      <c r="A293" s="209"/>
      <c r="B293" s="210" t="s">
        <v>205</v>
      </c>
      <c r="C293" s="211" t="s">
        <v>103</v>
      </c>
      <c r="D293" s="211" t="s">
        <v>1</v>
      </c>
      <c r="E293" s="211" t="s">
        <v>206</v>
      </c>
      <c r="F293" s="211" t="s">
        <v>207</v>
      </c>
      <c r="G293" s="211" t="s">
        <v>208</v>
      </c>
      <c r="H293" s="211" t="s">
        <v>98</v>
      </c>
    </row>
    <row r="294" spans="1:25" ht="15.75" customHeight="1" x14ac:dyDescent="0.2">
      <c r="A294" s="215" t="s">
        <v>295</v>
      </c>
      <c r="B294" s="210"/>
      <c r="C294" s="211"/>
      <c r="D294" s="214">
        <f>SUM(E294:H294)</f>
        <v>12</v>
      </c>
      <c r="E294" s="217">
        <v>2</v>
      </c>
      <c r="F294" s="214">
        <v>1</v>
      </c>
      <c r="G294" s="300">
        <v>0</v>
      </c>
      <c r="H294" s="300">
        <v>9</v>
      </c>
      <c r="M294" s="271"/>
      <c r="N294" s="271"/>
      <c r="O294" s="271"/>
      <c r="P294" s="271"/>
      <c r="Q294" s="271"/>
      <c r="R294" s="271"/>
      <c r="S294" s="271"/>
      <c r="T294" s="271"/>
      <c r="U294" s="271"/>
      <c r="V294" s="271"/>
      <c r="W294" s="271"/>
      <c r="X294" s="271"/>
      <c r="Y294" s="271"/>
    </row>
    <row r="295" spans="1:25" ht="15.75" customHeight="1" x14ac:dyDescent="0.2">
      <c r="A295" s="209" t="s">
        <v>211</v>
      </c>
      <c r="B295" s="216"/>
      <c r="C295" s="217"/>
      <c r="D295" s="217">
        <f>SUM(E295:H295)</f>
        <v>12</v>
      </c>
      <c r="E295" s="216">
        <v>2</v>
      </c>
      <c r="F295" s="217">
        <v>1</v>
      </c>
      <c r="G295" s="217"/>
      <c r="H295" s="217">
        <v>9</v>
      </c>
    </row>
    <row r="296" spans="1:25" ht="15.75" customHeight="1" x14ac:dyDescent="0.2">
      <c r="A296" s="325" t="s">
        <v>212</v>
      </c>
      <c r="B296" s="216"/>
      <c r="C296" s="217"/>
      <c r="D296" s="217">
        <f>SUM(E296:H296)</f>
        <v>12</v>
      </c>
      <c r="E296" s="217">
        <v>2</v>
      </c>
      <c r="F296" s="217">
        <v>1</v>
      </c>
      <c r="G296" s="217"/>
      <c r="H296" s="217">
        <v>9</v>
      </c>
    </row>
    <row r="297" spans="1:25" ht="15.75" customHeight="1" x14ac:dyDescent="0.2">
      <c r="A297" s="328" t="s">
        <v>213</v>
      </c>
      <c r="B297" s="216"/>
      <c r="C297" s="223">
        <v>0.94610000000000005</v>
      </c>
      <c r="D297" s="290">
        <f>D296/D295</f>
        <v>1</v>
      </c>
      <c r="E297" s="223">
        <f>E296/E295</f>
        <v>1</v>
      </c>
      <c r="F297" s="290">
        <f>F296/F295</f>
        <v>1</v>
      </c>
      <c r="G297" s="290"/>
      <c r="H297" s="290">
        <f>H296/H295</f>
        <v>1</v>
      </c>
    </row>
    <row r="298" spans="1:25" ht="15.75" customHeight="1" x14ac:dyDescent="0.2">
      <c r="A298" s="328" t="s">
        <v>214</v>
      </c>
      <c r="B298" s="216"/>
      <c r="C298" s="416"/>
      <c r="D298" s="417">
        <v>84</v>
      </c>
      <c r="E298" s="418">
        <v>80</v>
      </c>
      <c r="F298" s="418">
        <v>55</v>
      </c>
      <c r="G298" s="418"/>
      <c r="H298" s="418">
        <v>84</v>
      </c>
    </row>
    <row r="299" spans="1:25" ht="15.75" customHeight="1" x14ac:dyDescent="0.2">
      <c r="A299" s="336" t="s">
        <v>215</v>
      </c>
      <c r="B299" s="216"/>
      <c r="C299" s="227"/>
      <c r="D299" s="419">
        <v>51</v>
      </c>
      <c r="E299" s="418">
        <v>58</v>
      </c>
      <c r="F299" s="418">
        <v>55</v>
      </c>
      <c r="G299" s="418"/>
      <c r="H299" s="418">
        <v>51</v>
      </c>
    </row>
    <row r="300" spans="1:25" ht="15.75" customHeight="1" x14ac:dyDescent="0.2">
      <c r="A300" s="328" t="s">
        <v>77</v>
      </c>
      <c r="B300" s="216"/>
      <c r="C300" s="217">
        <v>58.77</v>
      </c>
      <c r="D300" s="298">
        <v>68.08</v>
      </c>
      <c r="E300" s="418">
        <v>69</v>
      </c>
      <c r="F300" s="418">
        <v>55</v>
      </c>
      <c r="G300" s="418"/>
      <c r="H300" s="298">
        <v>69.33</v>
      </c>
    </row>
    <row r="301" spans="1:25" ht="15.75" customHeight="1" x14ac:dyDescent="0.2">
      <c r="A301" s="305" t="s">
        <v>148</v>
      </c>
      <c r="B301" s="216"/>
      <c r="C301" s="216"/>
      <c r="D301" s="418">
        <v>69</v>
      </c>
      <c r="E301" s="418">
        <v>69</v>
      </c>
      <c r="F301" s="418">
        <v>55</v>
      </c>
      <c r="G301" s="420"/>
      <c r="H301" s="418">
        <v>74</v>
      </c>
      <c r="K301" s="301"/>
      <c r="L301" s="271"/>
    </row>
    <row r="302" spans="1:25" ht="27" customHeight="1" x14ac:dyDescent="0.2">
      <c r="A302" s="233" t="s">
        <v>296</v>
      </c>
      <c r="B302" s="216"/>
      <c r="C302" s="216"/>
      <c r="D302" s="300">
        <v>6.4</v>
      </c>
      <c r="E302" s="300">
        <v>7.8</v>
      </c>
      <c r="F302" s="300"/>
      <c r="G302" s="300"/>
      <c r="H302" s="300">
        <v>6.5</v>
      </c>
      <c r="K302" s="301"/>
      <c r="L302" s="271"/>
    </row>
    <row r="303" spans="1:25" ht="27" customHeight="1" x14ac:dyDescent="0.2">
      <c r="A303" s="233" t="s">
        <v>248</v>
      </c>
      <c r="B303" s="216"/>
      <c r="C303" s="216"/>
      <c r="D303" s="300">
        <v>12.4</v>
      </c>
      <c r="E303" s="300">
        <v>15.6</v>
      </c>
      <c r="F303" s="300"/>
      <c r="G303" s="300"/>
      <c r="H303" s="300">
        <v>12.6</v>
      </c>
      <c r="K303" s="301"/>
      <c r="L303" s="271"/>
    </row>
    <row r="304" spans="1:25" x14ac:dyDescent="0.2">
      <c r="A304" s="305" t="s">
        <v>324</v>
      </c>
      <c r="B304" s="216"/>
      <c r="C304" s="216"/>
      <c r="D304" s="216">
        <f>SUM(E304:H304)</f>
        <v>5</v>
      </c>
      <c r="E304" s="216">
        <v>1</v>
      </c>
      <c r="F304" s="216">
        <v>1</v>
      </c>
      <c r="G304" s="216"/>
      <c r="H304" s="216">
        <v>3</v>
      </c>
    </row>
    <row r="305" spans="1:25" x14ac:dyDescent="0.2">
      <c r="A305" s="302" t="s">
        <v>12</v>
      </c>
      <c r="B305" s="216"/>
      <c r="C305" s="216"/>
      <c r="D305" s="303">
        <f>D304/D295</f>
        <v>0.41666666666666669</v>
      </c>
      <c r="E305" s="303">
        <f>E304/E295</f>
        <v>0.5</v>
      </c>
      <c r="F305" s="303">
        <f>F304/F295</f>
        <v>1</v>
      </c>
      <c r="G305" s="304"/>
      <c r="H305" s="303">
        <f>H304/H295</f>
        <v>0.33333333333333331</v>
      </c>
    </row>
    <row r="306" spans="1:25" x14ac:dyDescent="0.2">
      <c r="A306" s="305" t="s">
        <v>219</v>
      </c>
      <c r="B306" s="216"/>
      <c r="C306" s="216"/>
      <c r="D306" s="216">
        <f>SUM(E306:H306)</f>
        <v>5</v>
      </c>
      <c r="E306" s="216">
        <v>1</v>
      </c>
      <c r="F306" s="216">
        <v>0</v>
      </c>
      <c r="G306" s="216"/>
      <c r="H306" s="216">
        <v>4</v>
      </c>
    </row>
    <row r="307" spans="1:25" x14ac:dyDescent="0.2">
      <c r="A307" s="302" t="s">
        <v>12</v>
      </c>
      <c r="B307" s="216"/>
      <c r="C307" s="216"/>
      <c r="D307" s="303">
        <f>D306/D295</f>
        <v>0.41666666666666669</v>
      </c>
      <c r="E307" s="304">
        <f>E306/E295</f>
        <v>0.5</v>
      </c>
      <c r="F307" s="304"/>
      <c r="G307" s="304"/>
      <c r="H307" s="303">
        <f>H306/H295</f>
        <v>0.44444444444444442</v>
      </c>
    </row>
    <row r="308" spans="1:25" x14ac:dyDescent="0.2">
      <c r="A308" s="307" t="s">
        <v>220</v>
      </c>
      <c r="B308" s="216"/>
      <c r="C308" s="216"/>
      <c r="D308" s="216">
        <f>SUM(E308:H308)</f>
        <v>2</v>
      </c>
      <c r="E308" s="216">
        <v>0</v>
      </c>
      <c r="F308" s="216"/>
      <c r="G308" s="216"/>
      <c r="H308" s="216">
        <v>2</v>
      </c>
    </row>
    <row r="309" spans="1:25" x14ac:dyDescent="0.2">
      <c r="A309" s="302" t="s">
        <v>12</v>
      </c>
      <c r="B309" s="216"/>
      <c r="C309" s="388">
        <v>2.8E-3</v>
      </c>
      <c r="D309" s="303">
        <f>D308/D295</f>
        <v>0.16666666666666666</v>
      </c>
      <c r="E309" s="304"/>
      <c r="F309" s="304"/>
      <c r="G309" s="304"/>
      <c r="H309" s="303">
        <f>H308/H295</f>
        <v>0.22222222222222221</v>
      </c>
    </row>
    <row r="310" spans="1:25" ht="38.25" x14ac:dyDescent="0.2">
      <c r="A310" s="265" t="s">
        <v>221</v>
      </c>
      <c r="B310" s="234"/>
      <c r="C310" s="253"/>
      <c r="E310" s="401" t="s">
        <v>297</v>
      </c>
      <c r="F310" s="258"/>
      <c r="G310" s="257"/>
      <c r="H310" s="263" t="s">
        <v>325</v>
      </c>
      <c r="I310" s="257"/>
    </row>
    <row r="311" spans="1:25" ht="38.25" x14ac:dyDescent="0.2">
      <c r="A311" s="265"/>
      <c r="B311" s="234"/>
      <c r="C311" s="253"/>
      <c r="D311" s="421"/>
      <c r="E311" s="258"/>
      <c r="F311" s="258"/>
      <c r="G311" s="257"/>
      <c r="H311" s="257" t="s">
        <v>326</v>
      </c>
      <c r="I311" s="257"/>
    </row>
    <row r="312" spans="1:25" ht="25.5" x14ac:dyDescent="0.2">
      <c r="A312" s="265"/>
      <c r="B312" s="234"/>
      <c r="C312" s="253"/>
      <c r="D312" s="421"/>
      <c r="E312" s="258"/>
      <c r="F312" s="258"/>
      <c r="G312" s="257"/>
      <c r="H312" s="257" t="s">
        <v>327</v>
      </c>
      <c r="I312" s="257"/>
    </row>
    <row r="313" spans="1:25" x14ac:dyDescent="0.2">
      <c r="A313" s="265"/>
      <c r="B313" s="234"/>
      <c r="C313" s="253"/>
      <c r="D313" s="421"/>
      <c r="E313" s="422"/>
      <c r="F313" s="273"/>
      <c r="G313" s="273"/>
      <c r="I313" s="258"/>
    </row>
    <row r="314" spans="1:25" ht="25.5" x14ac:dyDescent="0.2">
      <c r="A314" s="280" t="s">
        <v>236</v>
      </c>
      <c r="D314" s="253"/>
      <c r="E314" s="258" t="s">
        <v>328</v>
      </c>
      <c r="F314" s="258" t="s">
        <v>329</v>
      </c>
      <c r="G314" s="258" t="s">
        <v>330</v>
      </c>
      <c r="H314" s="258" t="s">
        <v>331</v>
      </c>
      <c r="I314" s="258"/>
    </row>
    <row r="315" spans="1:25" ht="6.75" customHeight="1" x14ac:dyDescent="0.2">
      <c r="A315" s="423"/>
      <c r="B315" s="423"/>
      <c r="C315" s="423"/>
      <c r="D315" s="423"/>
      <c r="E315" s="423"/>
      <c r="F315" s="423"/>
      <c r="G315" s="423"/>
      <c r="H315" s="423"/>
      <c r="I315" s="423"/>
      <c r="J315" s="423"/>
      <c r="K315" s="206"/>
    </row>
    <row r="316" spans="1:25" x14ac:dyDescent="0.2">
      <c r="A316" s="403" t="s">
        <v>332</v>
      </c>
      <c r="B316" s="403"/>
      <c r="C316" s="403"/>
      <c r="D316" s="403"/>
      <c r="E316" s="403"/>
      <c r="F316" s="403"/>
      <c r="G316" s="128"/>
      <c r="H316" s="128"/>
      <c r="J316" s="128"/>
      <c r="K316" s="128"/>
    </row>
    <row r="317" spans="1:25" x14ac:dyDescent="0.2">
      <c r="A317" s="394" t="s">
        <v>242</v>
      </c>
      <c r="B317" s="394"/>
      <c r="C317" s="394"/>
      <c r="D317" s="394"/>
      <c r="E317" s="394"/>
      <c r="F317" s="394"/>
      <c r="G317" s="394"/>
      <c r="H317" s="394"/>
      <c r="I317" s="394"/>
      <c r="J317" s="394"/>
      <c r="K317" s="206">
        <v>37</v>
      </c>
    </row>
    <row r="318" spans="1:25" x14ac:dyDescent="0.2">
      <c r="A318" s="209"/>
      <c r="B318" s="210" t="s">
        <v>205</v>
      </c>
      <c r="C318" s="211" t="s">
        <v>103</v>
      </c>
      <c r="D318" s="211" t="s">
        <v>1</v>
      </c>
      <c r="E318" s="211" t="s">
        <v>206</v>
      </c>
      <c r="F318" s="211" t="s">
        <v>207</v>
      </c>
      <c r="G318" s="211" t="s">
        <v>208</v>
      </c>
      <c r="H318" s="211" t="s">
        <v>98</v>
      </c>
    </row>
    <row r="319" spans="1:25" x14ac:dyDescent="0.2">
      <c r="A319" s="215" t="s">
        <v>295</v>
      </c>
      <c r="B319" s="210"/>
      <c r="C319" s="211"/>
      <c r="D319" s="214">
        <f>SUM(E319:H319)</f>
        <v>1</v>
      </c>
      <c r="E319" s="217">
        <v>0</v>
      </c>
      <c r="F319" s="214">
        <v>0</v>
      </c>
      <c r="G319" s="300">
        <v>0</v>
      </c>
      <c r="H319" s="300">
        <v>1</v>
      </c>
      <c r="M319" s="271"/>
      <c r="N319" s="271"/>
      <c r="O319" s="271"/>
      <c r="P319" s="271"/>
      <c r="Q319" s="271"/>
      <c r="R319" s="271"/>
      <c r="S319" s="271"/>
      <c r="T319" s="271"/>
      <c r="U319" s="271"/>
      <c r="V319" s="271"/>
      <c r="W319" s="271"/>
      <c r="X319" s="271"/>
      <c r="Y319" s="271"/>
    </row>
    <row r="320" spans="1:25" x14ac:dyDescent="0.2">
      <c r="A320" s="209" t="s">
        <v>211</v>
      </c>
      <c r="B320" s="216"/>
      <c r="C320" s="217"/>
      <c r="D320" s="217">
        <f>SUM(E320:H320)</f>
        <v>1</v>
      </c>
      <c r="E320" s="216"/>
      <c r="F320" s="210"/>
      <c r="G320" s="217"/>
      <c r="H320" s="217">
        <v>1</v>
      </c>
    </row>
    <row r="321" spans="1:12" x14ac:dyDescent="0.2">
      <c r="A321" s="325" t="s">
        <v>212</v>
      </c>
      <c r="B321" s="216"/>
      <c r="C321" s="217"/>
      <c r="D321" s="217">
        <f>SUM(E321:H321)</f>
        <v>1</v>
      </c>
      <c r="E321" s="217"/>
      <c r="F321" s="210"/>
      <c r="G321" s="217"/>
      <c r="H321" s="217">
        <v>1</v>
      </c>
    </row>
    <row r="322" spans="1:12" x14ac:dyDescent="0.2">
      <c r="A322" s="328" t="s">
        <v>213</v>
      </c>
      <c r="B322" s="216"/>
      <c r="C322" s="223">
        <v>0.94540000000000002</v>
      </c>
      <c r="D322" s="223">
        <f>D321/D320</f>
        <v>1</v>
      </c>
      <c r="E322" s="290"/>
      <c r="F322" s="210"/>
      <c r="G322" s="290"/>
      <c r="H322" s="290">
        <f>H321/H320</f>
        <v>1</v>
      </c>
    </row>
    <row r="323" spans="1:12" ht="14.25" customHeight="1" x14ac:dyDescent="0.2">
      <c r="A323" s="328" t="s">
        <v>214</v>
      </c>
      <c r="B323" s="216"/>
      <c r="C323" s="227"/>
      <c r="D323" s="227">
        <v>76</v>
      </c>
      <c r="E323" s="217"/>
      <c r="F323" s="210"/>
      <c r="G323" s="217"/>
      <c r="H323" s="217">
        <v>76</v>
      </c>
    </row>
    <row r="324" spans="1:12" x14ac:dyDescent="0.2">
      <c r="A324" s="328" t="s">
        <v>77</v>
      </c>
      <c r="B324" s="216"/>
      <c r="C324" s="217">
        <v>54.24</v>
      </c>
      <c r="D324" s="298">
        <v>76</v>
      </c>
      <c r="E324" s="217"/>
      <c r="F324" s="210"/>
      <c r="G324" s="217"/>
      <c r="H324" s="217">
        <v>76</v>
      </c>
    </row>
    <row r="325" spans="1:12" x14ac:dyDescent="0.2">
      <c r="A325" s="305" t="s">
        <v>148</v>
      </c>
      <c r="B325" s="216"/>
      <c r="C325" s="217"/>
      <c r="D325" s="298">
        <v>76</v>
      </c>
      <c r="E325" s="217"/>
      <c r="F325" s="210"/>
      <c r="G325" s="217"/>
      <c r="H325" s="217">
        <v>76</v>
      </c>
    </row>
    <row r="326" spans="1:12" ht="32.25" customHeight="1" x14ac:dyDescent="0.2">
      <c r="A326" s="305" t="s">
        <v>296</v>
      </c>
      <c r="B326" s="216"/>
      <c r="C326" s="216"/>
      <c r="D326" s="300"/>
      <c r="E326" s="300"/>
      <c r="F326" s="210"/>
      <c r="G326" s="300"/>
      <c r="H326" s="300"/>
      <c r="K326" s="301"/>
      <c r="L326" s="271"/>
    </row>
    <row r="327" spans="1:12" ht="32.25" customHeight="1" x14ac:dyDescent="0.2">
      <c r="A327" s="305" t="s">
        <v>248</v>
      </c>
      <c r="B327" s="216"/>
      <c r="C327" s="216"/>
      <c r="D327" s="300"/>
      <c r="E327" s="300"/>
      <c r="F327" s="210"/>
      <c r="G327" s="300"/>
      <c r="H327" s="300"/>
      <c r="K327" s="301"/>
      <c r="L327" s="271"/>
    </row>
    <row r="328" spans="1:12" x14ac:dyDescent="0.2">
      <c r="A328" s="305" t="s">
        <v>333</v>
      </c>
      <c r="B328" s="216"/>
      <c r="C328" s="216"/>
      <c r="D328" s="216">
        <f>SUM(E328:H328)</f>
        <v>0</v>
      </c>
      <c r="E328" s="216"/>
      <c r="F328" s="210"/>
      <c r="G328" s="216"/>
      <c r="H328" s="216">
        <v>0</v>
      </c>
    </row>
    <row r="329" spans="1:12" x14ac:dyDescent="0.2">
      <c r="A329" s="302" t="s">
        <v>12</v>
      </c>
      <c r="B329" s="216"/>
      <c r="C329" s="216"/>
      <c r="D329" s="303">
        <f>D328/D320</f>
        <v>0</v>
      </c>
      <c r="E329" s="303"/>
      <c r="F329" s="210"/>
      <c r="G329" s="304"/>
      <c r="H329" s="303">
        <f>H328/H320</f>
        <v>0</v>
      </c>
    </row>
    <row r="330" spans="1:12" x14ac:dyDescent="0.2">
      <c r="A330" s="305" t="s">
        <v>219</v>
      </c>
      <c r="B330" s="216"/>
      <c r="C330" s="216"/>
      <c r="D330" s="216">
        <f>SUM(E330:H330)</f>
        <v>1</v>
      </c>
      <c r="E330" s="216"/>
      <c r="F330" s="210"/>
      <c r="G330" s="216"/>
      <c r="H330" s="216">
        <v>1</v>
      </c>
    </row>
    <row r="331" spans="1:12" x14ac:dyDescent="0.2">
      <c r="A331" s="302" t="s">
        <v>12</v>
      </c>
      <c r="B331" s="216"/>
      <c r="C331" s="216"/>
      <c r="D331" s="304">
        <f>D330/D320</f>
        <v>1</v>
      </c>
      <c r="E331" s="304"/>
      <c r="F331" s="210"/>
      <c r="G331" s="304"/>
      <c r="H331" s="304">
        <f>H330/H320</f>
        <v>1</v>
      </c>
    </row>
    <row r="332" spans="1:12" x14ac:dyDescent="0.2">
      <c r="A332" s="307" t="s">
        <v>220</v>
      </c>
      <c r="B332" s="216"/>
      <c r="C332" s="216"/>
      <c r="D332" s="216">
        <f>SUM(E332:H332)</f>
        <v>0</v>
      </c>
      <c r="E332" s="216"/>
      <c r="F332" s="210"/>
      <c r="G332" s="216"/>
      <c r="H332" s="216">
        <v>0</v>
      </c>
    </row>
    <row r="333" spans="1:12" x14ac:dyDescent="0.2">
      <c r="A333" s="302" t="s">
        <v>12</v>
      </c>
      <c r="B333" s="216"/>
      <c r="C333" s="388">
        <v>3.3000000000000002E-2</v>
      </c>
      <c r="D333" s="303">
        <f>D332/D320</f>
        <v>0</v>
      </c>
      <c r="E333" s="304"/>
      <c r="F333" s="210"/>
      <c r="G333" s="304"/>
      <c r="H333" s="424">
        <f>H332/H320</f>
        <v>0</v>
      </c>
    </row>
    <row r="334" spans="1:12" ht="25.5" x14ac:dyDescent="0.2">
      <c r="A334" s="270" t="s">
        <v>221</v>
      </c>
      <c r="B334" s="234"/>
      <c r="C334" s="234"/>
      <c r="D334" s="374"/>
      <c r="E334" s="253"/>
      <c r="F334" s="374"/>
      <c r="G334" s="425"/>
      <c r="H334" s="253"/>
      <c r="I334" s="253"/>
    </row>
    <row r="335" spans="1:12" ht="38.25" x14ac:dyDescent="0.2">
      <c r="A335" s="129" t="s">
        <v>236</v>
      </c>
      <c r="D335" s="253"/>
      <c r="E335" s="273"/>
      <c r="F335" s="258" t="s">
        <v>334</v>
      </c>
      <c r="G335" s="257" t="s">
        <v>335</v>
      </c>
      <c r="H335" s="257" t="s">
        <v>336</v>
      </c>
    </row>
    <row r="336" spans="1:12" ht="9.75" customHeight="1" x14ac:dyDescent="0.2">
      <c r="A336" s="270"/>
      <c r="B336" s="234"/>
      <c r="C336" s="234"/>
      <c r="D336" s="234"/>
      <c r="E336" s="234"/>
      <c r="F336" s="234"/>
      <c r="G336" s="234"/>
      <c r="H336" s="234"/>
      <c r="I336" s="234"/>
      <c r="J336" s="234"/>
    </row>
    <row r="337" spans="1:25" x14ac:dyDescent="0.2">
      <c r="A337" s="403" t="s">
        <v>337</v>
      </c>
      <c r="B337" s="403"/>
      <c r="C337" s="403"/>
      <c r="D337" s="403"/>
      <c r="E337" s="403"/>
      <c r="F337" s="403"/>
      <c r="G337" s="128"/>
      <c r="H337" s="128"/>
      <c r="J337" s="128"/>
      <c r="K337" s="128"/>
    </row>
    <row r="338" spans="1:25" x14ac:dyDescent="0.2">
      <c r="A338" s="394" t="s">
        <v>242</v>
      </c>
      <c r="B338" s="394"/>
      <c r="C338" s="394"/>
      <c r="D338" s="394"/>
      <c r="E338" s="394"/>
      <c r="F338" s="394"/>
      <c r="G338" s="394"/>
      <c r="H338" s="394"/>
      <c r="I338" s="394"/>
      <c r="J338" s="394"/>
      <c r="K338" s="206">
        <v>22</v>
      </c>
    </row>
    <row r="339" spans="1:25" x14ac:dyDescent="0.2">
      <c r="A339" s="209"/>
      <c r="B339" s="210" t="s">
        <v>205</v>
      </c>
      <c r="C339" s="211" t="s">
        <v>103</v>
      </c>
      <c r="D339" s="211" t="s">
        <v>1</v>
      </c>
      <c r="E339" s="211" t="s">
        <v>206</v>
      </c>
      <c r="F339" s="211" t="s">
        <v>207</v>
      </c>
      <c r="G339" s="211" t="s">
        <v>208</v>
      </c>
      <c r="H339" s="211" t="s">
        <v>98</v>
      </c>
    </row>
    <row r="340" spans="1:25" x14ac:dyDescent="0.2">
      <c r="A340" s="215" t="s">
        <v>295</v>
      </c>
      <c r="B340" s="210"/>
      <c r="C340" s="211"/>
      <c r="D340" s="214">
        <f>SUM(E340:H340)</f>
        <v>7</v>
      </c>
      <c r="E340" s="214">
        <v>1</v>
      </c>
      <c r="F340" s="214">
        <v>0</v>
      </c>
      <c r="G340" s="300">
        <v>1</v>
      </c>
      <c r="H340" s="300">
        <v>5</v>
      </c>
      <c r="M340" s="271"/>
      <c r="N340" s="271"/>
      <c r="O340" s="271"/>
      <c r="P340" s="271"/>
      <c r="Q340" s="271"/>
      <c r="R340" s="271"/>
      <c r="S340" s="271"/>
      <c r="T340" s="271"/>
      <c r="U340" s="271"/>
      <c r="V340" s="271"/>
      <c r="W340" s="271"/>
      <c r="X340" s="271"/>
      <c r="Y340" s="271"/>
    </row>
    <row r="341" spans="1:25" x14ac:dyDescent="0.2">
      <c r="A341" s="215" t="s">
        <v>211</v>
      </c>
      <c r="B341" s="210"/>
      <c r="C341" s="211"/>
      <c r="D341" s="217">
        <f>SUM(E341:H341)</f>
        <v>7</v>
      </c>
      <c r="E341" s="217">
        <v>1</v>
      </c>
      <c r="F341" s="217"/>
      <c r="G341" s="217">
        <v>1</v>
      </c>
      <c r="H341" s="217">
        <v>5</v>
      </c>
    </row>
    <row r="342" spans="1:25" x14ac:dyDescent="0.2">
      <c r="A342" s="426" t="s">
        <v>212</v>
      </c>
      <c r="B342" s="210"/>
      <c r="C342" s="211"/>
      <c r="D342" s="217">
        <f>SUM(E342:H342)</f>
        <v>6</v>
      </c>
      <c r="E342" s="217">
        <v>1</v>
      </c>
      <c r="F342" s="217"/>
      <c r="G342" s="217">
        <v>1</v>
      </c>
      <c r="H342" s="217">
        <v>4</v>
      </c>
    </row>
    <row r="343" spans="1:25" x14ac:dyDescent="0.2">
      <c r="A343" s="427" t="s">
        <v>213</v>
      </c>
      <c r="B343" s="210"/>
      <c r="C343" s="223">
        <v>0.97240000000000004</v>
      </c>
      <c r="D343" s="223">
        <f>D342/D341</f>
        <v>0.8571428571428571</v>
      </c>
      <c r="E343" s="290">
        <f>E342/E341</f>
        <v>1</v>
      </c>
      <c r="F343" s="290"/>
      <c r="G343" s="290">
        <f>G342/G341</f>
        <v>1</v>
      </c>
      <c r="H343" s="290">
        <f>H342/H341</f>
        <v>0.8</v>
      </c>
    </row>
    <row r="344" spans="1:25" x14ac:dyDescent="0.2">
      <c r="A344" s="427" t="s">
        <v>243</v>
      </c>
      <c r="B344" s="210"/>
      <c r="C344" s="428"/>
      <c r="D344" s="227">
        <f>SUM(E344:H344)</f>
        <v>1</v>
      </c>
      <c r="E344" s="217">
        <v>0</v>
      </c>
      <c r="F344" s="217"/>
      <c r="G344" s="217">
        <v>0</v>
      </c>
      <c r="H344" s="217">
        <v>1</v>
      </c>
    </row>
    <row r="345" spans="1:25" x14ac:dyDescent="0.2">
      <c r="A345" s="427" t="s">
        <v>245</v>
      </c>
      <c r="B345" s="210"/>
      <c r="C345" s="377">
        <v>2.76E-2</v>
      </c>
      <c r="D345" s="223">
        <f>D344/D341</f>
        <v>0.14285714285714285</v>
      </c>
      <c r="E345" s="217"/>
      <c r="F345" s="217"/>
      <c r="G345" s="217"/>
      <c r="H345" s="290">
        <f>H344/H341</f>
        <v>0.2</v>
      </c>
      <c r="L345" s="221"/>
    </row>
    <row r="346" spans="1:25" ht="15.75" customHeight="1" x14ac:dyDescent="0.2">
      <c r="A346" s="429" t="s">
        <v>338</v>
      </c>
      <c r="B346" s="210"/>
      <c r="C346" s="430"/>
      <c r="D346" s="227">
        <v>75</v>
      </c>
      <c r="E346" s="217">
        <v>41</v>
      </c>
      <c r="F346" s="217"/>
      <c r="G346" s="217">
        <v>39</v>
      </c>
      <c r="H346" s="217">
        <v>75</v>
      </c>
    </row>
    <row r="347" spans="1:25" ht="30" customHeight="1" x14ac:dyDescent="0.2">
      <c r="A347" s="429" t="s">
        <v>339</v>
      </c>
      <c r="B347" s="210"/>
      <c r="C347" s="430"/>
      <c r="D347" s="227">
        <v>34</v>
      </c>
      <c r="E347" s="217"/>
      <c r="F347" s="217"/>
      <c r="G347" s="217"/>
      <c r="H347" s="217">
        <v>34</v>
      </c>
    </row>
    <row r="348" spans="1:25" ht="16.5" customHeight="1" x14ac:dyDescent="0.2">
      <c r="A348" s="429" t="s">
        <v>340</v>
      </c>
      <c r="B348" s="210"/>
      <c r="C348" s="430"/>
      <c r="D348" s="431">
        <v>21</v>
      </c>
      <c r="E348" s="431">
        <v>41</v>
      </c>
      <c r="F348" s="431"/>
      <c r="G348" s="431">
        <v>39</v>
      </c>
      <c r="H348" s="431">
        <v>21</v>
      </c>
    </row>
    <row r="349" spans="1:25" x14ac:dyDescent="0.2">
      <c r="A349" s="429" t="s">
        <v>341</v>
      </c>
      <c r="B349" s="210"/>
      <c r="C349" s="432">
        <v>62.61</v>
      </c>
      <c r="D349" s="298">
        <v>46</v>
      </c>
      <c r="E349" s="216">
        <v>41</v>
      </c>
      <c r="F349" s="216"/>
      <c r="G349" s="216">
        <v>39</v>
      </c>
      <c r="H349" s="216">
        <v>48.4</v>
      </c>
    </row>
    <row r="350" spans="1:25" ht="27" customHeight="1" x14ac:dyDescent="0.2">
      <c r="A350" s="233" t="s">
        <v>248</v>
      </c>
      <c r="B350" s="216"/>
      <c r="C350" s="216"/>
      <c r="D350" s="300">
        <v>19.2</v>
      </c>
      <c r="E350" s="300"/>
      <c r="F350" s="300"/>
      <c r="G350" s="300"/>
      <c r="H350" s="300">
        <v>23</v>
      </c>
      <c r="K350" s="301"/>
      <c r="L350" s="271"/>
    </row>
    <row r="351" spans="1:25" x14ac:dyDescent="0.2">
      <c r="A351" s="233" t="s">
        <v>342</v>
      </c>
      <c r="B351" s="216"/>
      <c r="C351" s="216"/>
      <c r="D351" s="227">
        <f>SUM(E351:H351)</f>
        <v>4</v>
      </c>
      <c r="E351" s="216">
        <v>1</v>
      </c>
      <c r="F351" s="216"/>
      <c r="G351" s="216">
        <v>1</v>
      </c>
      <c r="H351" s="216">
        <v>2</v>
      </c>
    </row>
    <row r="352" spans="1:25" x14ac:dyDescent="0.2">
      <c r="A352" s="233" t="s">
        <v>12</v>
      </c>
      <c r="B352" s="216"/>
      <c r="C352" s="216"/>
      <c r="D352" s="303">
        <f>D351/D341</f>
        <v>0.5714285714285714</v>
      </c>
      <c r="E352" s="304">
        <f>E351/E341</f>
        <v>1</v>
      </c>
      <c r="F352" s="308"/>
      <c r="G352" s="304">
        <f>G351/G341</f>
        <v>1</v>
      </c>
      <c r="H352" s="308">
        <f>H351/H341</f>
        <v>0.4</v>
      </c>
    </row>
    <row r="353" spans="1:25" x14ac:dyDescent="0.2">
      <c r="A353" s="233" t="s">
        <v>318</v>
      </c>
      <c r="B353" s="216"/>
      <c r="C353" s="216"/>
      <c r="D353" s="227">
        <f>SUM(E353:H353)</f>
        <v>2</v>
      </c>
      <c r="E353" s="216"/>
      <c r="F353" s="216"/>
      <c r="G353" s="216"/>
      <c r="H353" s="216">
        <v>2</v>
      </c>
    </row>
    <row r="354" spans="1:25" x14ac:dyDescent="0.2">
      <c r="A354" s="233" t="s">
        <v>12</v>
      </c>
      <c r="B354" s="216"/>
      <c r="C354" s="216"/>
      <c r="D354" s="303">
        <f>D353/D341</f>
        <v>0.2857142857142857</v>
      </c>
      <c r="E354" s="303"/>
      <c r="F354" s="303"/>
      <c r="G354" s="303"/>
      <c r="H354" s="303">
        <f>H353/H341</f>
        <v>0.4</v>
      </c>
    </row>
    <row r="355" spans="1:25" x14ac:dyDescent="0.2">
      <c r="A355" s="251" t="s">
        <v>220</v>
      </c>
      <c r="B355" s="216"/>
      <c r="C355" s="216"/>
      <c r="D355" s="227">
        <f>SUM(E355:H355)</f>
        <v>0</v>
      </c>
      <c r="E355" s="216"/>
      <c r="F355" s="216"/>
      <c r="G355" s="216"/>
      <c r="H355" s="216">
        <v>0</v>
      </c>
    </row>
    <row r="356" spans="1:25" x14ac:dyDescent="0.2">
      <c r="A356" s="233" t="s">
        <v>12</v>
      </c>
      <c r="B356" s="216"/>
      <c r="C356" s="433"/>
      <c r="D356" s="303">
        <f>D355/D341</f>
        <v>0</v>
      </c>
      <c r="E356" s="303"/>
      <c r="F356" s="303"/>
      <c r="G356" s="303"/>
      <c r="H356" s="303"/>
    </row>
    <row r="357" spans="1:25" ht="25.5" customHeight="1" x14ac:dyDescent="0.2">
      <c r="A357" s="265" t="s">
        <v>221</v>
      </c>
      <c r="B357" s="266"/>
      <c r="C357" s="421"/>
      <c r="D357" s="421"/>
      <c r="E357" s="422"/>
      <c r="F357" s="434"/>
      <c r="G357" s="391"/>
      <c r="H357" s="435" t="s">
        <v>343</v>
      </c>
      <c r="I357" s="434"/>
    </row>
    <row r="358" spans="1:25" ht="15" customHeight="1" x14ac:dyDescent="0.2">
      <c r="A358" s="265"/>
      <c r="B358" s="266"/>
      <c r="C358" s="421"/>
      <c r="D358" s="421"/>
      <c r="E358" s="422"/>
      <c r="F358" s="434"/>
      <c r="G358" s="391"/>
      <c r="H358" s="436" t="s">
        <v>344</v>
      </c>
      <c r="I358" s="435"/>
    </row>
    <row r="359" spans="1:25" ht="25.5" x14ac:dyDescent="0.2">
      <c r="A359" s="280" t="s">
        <v>236</v>
      </c>
      <c r="B359" s="280"/>
      <c r="C359" s="280"/>
      <c r="D359" s="421"/>
      <c r="E359" s="434"/>
      <c r="F359" s="391"/>
      <c r="G359" s="434" t="s">
        <v>345</v>
      </c>
      <c r="H359" s="434" t="s">
        <v>346</v>
      </c>
      <c r="I359" s="258"/>
    </row>
    <row r="361" spans="1:25" x14ac:dyDescent="0.2">
      <c r="A361" s="385" t="s">
        <v>347</v>
      </c>
      <c r="B361" s="385"/>
      <c r="C361" s="385"/>
      <c r="D361" s="385"/>
      <c r="E361" s="385"/>
      <c r="F361" s="385"/>
      <c r="G361" s="128"/>
      <c r="H361" s="128"/>
      <c r="J361" s="128"/>
      <c r="K361" s="128"/>
    </row>
    <row r="362" spans="1:25" x14ac:dyDescent="0.2">
      <c r="A362" s="205" t="s">
        <v>242</v>
      </c>
      <c r="B362" s="205"/>
      <c r="C362" s="205"/>
      <c r="D362" s="205"/>
      <c r="E362" s="205"/>
      <c r="F362" s="205"/>
      <c r="G362" s="205"/>
      <c r="H362" s="205"/>
      <c r="I362" s="205"/>
      <c r="J362" s="205"/>
      <c r="K362" s="206">
        <v>42</v>
      </c>
    </row>
    <row r="363" spans="1:25" x14ac:dyDescent="0.2">
      <c r="A363" s="128"/>
      <c r="B363" s="128"/>
      <c r="C363" s="128"/>
      <c r="D363" s="128"/>
      <c r="E363" s="128"/>
      <c r="F363" s="128"/>
      <c r="G363" s="128"/>
      <c r="H363" s="128"/>
      <c r="I363" s="128"/>
      <c r="J363" s="128"/>
      <c r="K363" s="128"/>
    </row>
    <row r="364" spans="1:25" x14ac:dyDescent="0.2">
      <c r="A364" s="209"/>
      <c r="B364" s="210" t="s">
        <v>205</v>
      </c>
      <c r="C364" s="211" t="s">
        <v>103</v>
      </c>
      <c r="D364" s="211" t="s">
        <v>1</v>
      </c>
      <c r="E364" s="211" t="s">
        <v>206</v>
      </c>
      <c r="F364" s="211" t="s">
        <v>207</v>
      </c>
      <c r="G364" s="211" t="s">
        <v>208</v>
      </c>
      <c r="H364" s="211" t="s">
        <v>98</v>
      </c>
    </row>
    <row r="365" spans="1:25" x14ac:dyDescent="0.2">
      <c r="A365" s="215" t="s">
        <v>295</v>
      </c>
      <c r="B365" s="210"/>
      <c r="C365" s="211"/>
      <c r="D365" s="214">
        <f>SUM(E365:H365)</f>
        <v>40</v>
      </c>
      <c r="E365" s="217">
        <v>13</v>
      </c>
      <c r="F365" s="214">
        <v>5</v>
      </c>
      <c r="G365" s="300">
        <v>1</v>
      </c>
      <c r="H365" s="300">
        <v>21</v>
      </c>
      <c r="M365" s="271"/>
      <c r="N365" s="271"/>
      <c r="O365" s="271"/>
      <c r="P365" s="271"/>
      <c r="Q365" s="271"/>
      <c r="R365" s="271"/>
      <c r="S365" s="271"/>
      <c r="T365" s="271"/>
      <c r="U365" s="271"/>
      <c r="V365" s="271"/>
      <c r="W365" s="271"/>
      <c r="X365" s="271"/>
      <c r="Y365" s="271"/>
    </row>
    <row r="366" spans="1:25" x14ac:dyDescent="0.2">
      <c r="A366" s="404" t="s">
        <v>211</v>
      </c>
      <c r="B366" s="216"/>
      <c r="C366" s="217"/>
      <c r="D366" s="217">
        <f>SUM(E366:H366)</f>
        <v>38</v>
      </c>
      <c r="E366" s="216">
        <v>12</v>
      </c>
      <c r="F366" s="217">
        <v>4</v>
      </c>
      <c r="G366" s="217">
        <v>1</v>
      </c>
      <c r="H366" s="217">
        <v>21</v>
      </c>
    </row>
    <row r="367" spans="1:25" x14ac:dyDescent="0.2">
      <c r="A367" s="220" t="s">
        <v>212</v>
      </c>
      <c r="B367" s="216"/>
      <c r="C367" s="217"/>
      <c r="D367" s="217">
        <f>SUM(E367:H367)</f>
        <v>32</v>
      </c>
      <c r="E367" s="217">
        <v>7</v>
      </c>
      <c r="F367" s="217">
        <v>3</v>
      </c>
      <c r="G367" s="217">
        <v>1</v>
      </c>
      <c r="H367" s="217">
        <v>21</v>
      </c>
    </row>
    <row r="368" spans="1:25" x14ac:dyDescent="0.2">
      <c r="A368" s="222" t="s">
        <v>213</v>
      </c>
      <c r="B368" s="216"/>
      <c r="C368" s="223">
        <v>0.8206</v>
      </c>
      <c r="D368" s="223">
        <f t="shared" ref="D368:G368" si="6">D367/D366</f>
        <v>0.84210526315789469</v>
      </c>
      <c r="E368" s="223">
        <f>E367/E366</f>
        <v>0.58333333333333337</v>
      </c>
      <c r="F368" s="291">
        <f>F367/F366</f>
        <v>0.75</v>
      </c>
      <c r="G368" s="290">
        <f t="shared" si="6"/>
        <v>1</v>
      </c>
      <c r="H368" s="290">
        <f>H367/H366</f>
        <v>1</v>
      </c>
    </row>
    <row r="369" spans="1:12" x14ac:dyDescent="0.2">
      <c r="A369" s="222" t="s">
        <v>243</v>
      </c>
      <c r="B369" s="216"/>
      <c r="C369" s="210"/>
      <c r="D369" s="217">
        <f>SUM(E369:H369)</f>
        <v>6</v>
      </c>
      <c r="E369" s="217">
        <v>5</v>
      </c>
      <c r="F369" s="217">
        <v>1</v>
      </c>
      <c r="G369" s="217">
        <v>0</v>
      </c>
      <c r="H369" s="217">
        <v>0</v>
      </c>
    </row>
    <row r="370" spans="1:12" x14ac:dyDescent="0.2">
      <c r="A370" s="222" t="s">
        <v>245</v>
      </c>
      <c r="B370" s="216"/>
      <c r="C370" s="433">
        <v>0.1794</v>
      </c>
      <c r="D370" s="437">
        <f>D369/D366</f>
        <v>0.15789473684210525</v>
      </c>
      <c r="E370" s="438">
        <f>E369/E366</f>
        <v>0.41666666666666669</v>
      </c>
      <c r="F370" s="437">
        <f>F369/F366</f>
        <v>0.25</v>
      </c>
      <c r="G370" s="437"/>
      <c r="H370" s="437"/>
    </row>
    <row r="371" spans="1:12" x14ac:dyDescent="0.2">
      <c r="A371" s="222" t="s">
        <v>214</v>
      </c>
      <c r="B371" s="216"/>
      <c r="C371" s="227"/>
      <c r="D371" s="227">
        <v>94</v>
      </c>
      <c r="E371" s="217">
        <v>94</v>
      </c>
      <c r="F371" s="217">
        <v>81</v>
      </c>
      <c r="G371" s="217">
        <v>62</v>
      </c>
      <c r="H371" s="217">
        <v>94</v>
      </c>
    </row>
    <row r="372" spans="1:12" x14ac:dyDescent="0.2">
      <c r="A372" s="230" t="s">
        <v>304</v>
      </c>
      <c r="B372" s="216"/>
      <c r="C372" s="227"/>
      <c r="D372" s="297">
        <v>52</v>
      </c>
      <c r="E372" s="217">
        <v>66</v>
      </c>
      <c r="F372" s="217">
        <v>64</v>
      </c>
      <c r="G372" s="217">
        <v>62</v>
      </c>
      <c r="H372" s="217">
        <v>48</v>
      </c>
    </row>
    <row r="373" spans="1:12" x14ac:dyDescent="0.2">
      <c r="A373" s="230" t="s">
        <v>247</v>
      </c>
      <c r="B373" s="216"/>
      <c r="C373" s="227"/>
      <c r="D373" s="297">
        <v>14</v>
      </c>
      <c r="E373" s="217">
        <v>14</v>
      </c>
      <c r="F373" s="217">
        <v>36</v>
      </c>
      <c r="G373" s="217">
        <v>62</v>
      </c>
      <c r="H373" s="217">
        <v>48</v>
      </c>
    </row>
    <row r="374" spans="1:12" x14ac:dyDescent="0.2">
      <c r="A374" s="222" t="s">
        <v>77</v>
      </c>
      <c r="B374" s="216"/>
      <c r="C374" s="217">
        <v>58.66</v>
      </c>
      <c r="D374" s="298">
        <v>65.13</v>
      </c>
      <c r="E374" s="217">
        <v>54.67</v>
      </c>
      <c r="F374" s="298">
        <v>61.75</v>
      </c>
      <c r="G374" s="418">
        <v>62</v>
      </c>
      <c r="H374" s="298">
        <v>71.900000000000006</v>
      </c>
    </row>
    <row r="375" spans="1:12" x14ac:dyDescent="0.2">
      <c r="A375" s="233" t="s">
        <v>148</v>
      </c>
      <c r="B375" s="216"/>
      <c r="C375" s="216"/>
      <c r="D375" s="418">
        <v>66.5</v>
      </c>
      <c r="E375" s="217">
        <v>61.5</v>
      </c>
      <c r="F375" s="418">
        <v>65</v>
      </c>
      <c r="G375" s="217">
        <v>62</v>
      </c>
      <c r="H375" s="418">
        <v>77</v>
      </c>
      <c r="K375" s="301"/>
      <c r="L375" s="271"/>
    </row>
    <row r="376" spans="1:12" ht="27.75" customHeight="1" x14ac:dyDescent="0.2">
      <c r="A376" s="233" t="s">
        <v>248</v>
      </c>
      <c r="B376" s="216"/>
      <c r="C376" s="216"/>
      <c r="D376" s="300">
        <v>21.2</v>
      </c>
      <c r="E376" s="300">
        <v>29.9</v>
      </c>
      <c r="F376" s="300">
        <v>18.8</v>
      </c>
      <c r="G376" s="300"/>
      <c r="H376" s="300">
        <v>13.1</v>
      </c>
      <c r="K376" s="301"/>
      <c r="L376" s="271"/>
    </row>
    <row r="377" spans="1:12" x14ac:dyDescent="0.2">
      <c r="A377" s="233" t="s">
        <v>348</v>
      </c>
      <c r="B377" s="216"/>
      <c r="C377" s="216"/>
      <c r="D377" s="217">
        <f>SUM(E377:H377)</f>
        <v>6</v>
      </c>
      <c r="E377" s="216">
        <v>1</v>
      </c>
      <c r="F377" s="216">
        <v>0</v>
      </c>
      <c r="G377" s="216">
        <v>0</v>
      </c>
      <c r="H377" s="216">
        <v>5</v>
      </c>
    </row>
    <row r="378" spans="1:12" x14ac:dyDescent="0.2">
      <c r="A378" s="235" t="s">
        <v>12</v>
      </c>
      <c r="B378" s="216"/>
      <c r="C378" s="216"/>
      <c r="D378" s="303">
        <f>D377/D366</f>
        <v>0.15789473684210525</v>
      </c>
      <c r="E378" s="303">
        <f>E377/E366</f>
        <v>8.3333333333333329E-2</v>
      </c>
      <c r="F378" s="303">
        <f>F377/F366</f>
        <v>0</v>
      </c>
      <c r="G378" s="303"/>
      <c r="H378" s="303">
        <f>H377/H366</f>
        <v>0.23809523809523808</v>
      </c>
    </row>
    <row r="379" spans="1:12" x14ac:dyDescent="0.2">
      <c r="A379" s="233" t="s">
        <v>318</v>
      </c>
      <c r="B379" s="216"/>
      <c r="C379" s="216"/>
      <c r="D379" s="217">
        <f>SUM(E379:H379)</f>
        <v>13</v>
      </c>
      <c r="E379" s="216">
        <v>2</v>
      </c>
      <c r="F379" s="216">
        <v>2</v>
      </c>
      <c r="G379" s="216">
        <v>1</v>
      </c>
      <c r="H379" s="216">
        <v>8</v>
      </c>
    </row>
    <row r="380" spans="1:12" x14ac:dyDescent="0.2">
      <c r="A380" s="235" t="s">
        <v>12</v>
      </c>
      <c r="B380" s="216"/>
      <c r="C380" s="216"/>
      <c r="D380" s="303">
        <f>D379/D366</f>
        <v>0.34210526315789475</v>
      </c>
      <c r="E380" s="303">
        <f>E379/E366</f>
        <v>0.16666666666666666</v>
      </c>
      <c r="F380" s="303">
        <f>F379/F366</f>
        <v>0.5</v>
      </c>
      <c r="G380" s="304">
        <f>G379/G366</f>
        <v>1</v>
      </c>
      <c r="H380" s="303">
        <f>H379/H366</f>
        <v>0.38095238095238093</v>
      </c>
    </row>
    <row r="381" spans="1:12" x14ac:dyDescent="0.2">
      <c r="A381" s="251" t="s">
        <v>220</v>
      </c>
      <c r="B381" s="216"/>
      <c r="C381" s="216"/>
      <c r="D381" s="217">
        <f>SUM(E381:H381)</f>
        <v>13</v>
      </c>
      <c r="E381" s="216">
        <v>4</v>
      </c>
      <c r="F381" s="216">
        <v>1</v>
      </c>
      <c r="G381" s="216">
        <v>0</v>
      </c>
      <c r="H381" s="216">
        <v>8</v>
      </c>
    </row>
    <row r="382" spans="1:12" x14ac:dyDescent="0.2">
      <c r="A382" s="235" t="s">
        <v>12</v>
      </c>
      <c r="B382" s="216"/>
      <c r="C382" s="252">
        <v>0.18099999999999999</v>
      </c>
      <c r="D382" s="303">
        <f>D381/D366</f>
        <v>0.34210526315789475</v>
      </c>
      <c r="E382" s="303">
        <f>E381/E366</f>
        <v>0.33333333333333331</v>
      </c>
      <c r="F382" s="303">
        <f>F381/F366</f>
        <v>0.25</v>
      </c>
      <c r="G382" s="303"/>
      <c r="H382" s="303">
        <f>H381/H366</f>
        <v>0.38095238095238093</v>
      </c>
    </row>
    <row r="383" spans="1:12" ht="31.5" customHeight="1" x14ac:dyDescent="0.2">
      <c r="A383" s="413" t="s">
        <v>221</v>
      </c>
      <c r="D383" s="439"/>
      <c r="E383" s="440" t="s">
        <v>349</v>
      </c>
      <c r="F383" s="440" t="s">
        <v>232</v>
      </c>
      <c r="G383" s="441"/>
      <c r="H383" s="440" t="s">
        <v>350</v>
      </c>
      <c r="I383" s="434"/>
    </row>
    <row r="384" spans="1:12" ht="28.5" customHeight="1" x14ac:dyDescent="0.2">
      <c r="A384" s="349"/>
      <c r="D384" s="253"/>
      <c r="E384" s="440" t="s">
        <v>351</v>
      </c>
      <c r="F384" s="442"/>
      <c r="G384" s="441"/>
      <c r="H384" s="440" t="s">
        <v>351</v>
      </c>
      <c r="I384" s="434"/>
    </row>
    <row r="385" spans="1:11" ht="28.5" customHeight="1" x14ac:dyDescent="0.2">
      <c r="A385" s="349"/>
      <c r="D385" s="253"/>
      <c r="E385" s="440" t="s">
        <v>352</v>
      </c>
      <c r="F385" s="441"/>
      <c r="G385" s="441"/>
      <c r="H385" s="440" t="s">
        <v>353</v>
      </c>
      <c r="I385" s="434"/>
    </row>
    <row r="386" spans="1:11" ht="28.5" customHeight="1" x14ac:dyDescent="0.2">
      <c r="A386" s="349"/>
      <c r="D386" s="253"/>
      <c r="E386" s="440" t="s">
        <v>226</v>
      </c>
      <c r="F386" s="441"/>
      <c r="G386" s="441"/>
      <c r="H386" s="440" t="s">
        <v>230</v>
      </c>
      <c r="I386" s="434"/>
    </row>
    <row r="387" spans="1:11" ht="28.5" customHeight="1" x14ac:dyDescent="0.2">
      <c r="A387" s="349"/>
      <c r="D387" s="253"/>
      <c r="E387" s="441"/>
      <c r="F387" s="441"/>
      <c r="G387" s="441"/>
      <c r="H387" s="440" t="s">
        <v>352</v>
      </c>
      <c r="I387" s="434"/>
    </row>
    <row r="388" spans="1:11" ht="28.5" customHeight="1" x14ac:dyDescent="0.2">
      <c r="A388" s="349"/>
      <c r="D388" s="253"/>
      <c r="E388" s="441"/>
      <c r="F388" s="441"/>
      <c r="G388" s="441"/>
      <c r="H388" s="440" t="s">
        <v>352</v>
      </c>
      <c r="I388" s="434"/>
    </row>
    <row r="389" spans="1:11" ht="28.5" customHeight="1" x14ac:dyDescent="0.2">
      <c r="A389" s="349"/>
      <c r="D389" s="253"/>
      <c r="E389" s="441"/>
      <c r="F389" s="443"/>
      <c r="G389" s="441"/>
      <c r="H389" s="440" t="s">
        <v>354</v>
      </c>
      <c r="I389" s="434"/>
    </row>
    <row r="390" spans="1:11" ht="28.5" customHeight="1" x14ac:dyDescent="0.2">
      <c r="A390" s="349"/>
      <c r="D390" s="253"/>
      <c r="E390" s="441"/>
      <c r="F390" s="444"/>
      <c r="G390" s="441"/>
      <c r="H390" s="440" t="s">
        <v>355</v>
      </c>
      <c r="I390" s="434"/>
    </row>
    <row r="391" spans="1:11" ht="28.5" customHeight="1" x14ac:dyDescent="0.2">
      <c r="A391" s="349"/>
      <c r="D391" s="253"/>
      <c r="E391" s="441"/>
      <c r="F391" s="444"/>
      <c r="G391" s="441"/>
      <c r="H391" s="441" t="s">
        <v>233</v>
      </c>
      <c r="I391" s="434"/>
    </row>
    <row r="392" spans="1:11" ht="28.5" customHeight="1" x14ac:dyDescent="0.2">
      <c r="A392" s="349"/>
      <c r="D392" s="253"/>
      <c r="E392" s="441"/>
      <c r="F392" s="444"/>
      <c r="G392" s="441"/>
      <c r="H392" s="441" t="s">
        <v>356</v>
      </c>
      <c r="I392" s="434"/>
    </row>
    <row r="393" spans="1:11" x14ac:dyDescent="0.2">
      <c r="A393" s="349"/>
      <c r="D393" s="253"/>
      <c r="E393" s="434"/>
      <c r="F393" s="391"/>
      <c r="G393" s="434"/>
      <c r="H393" s="434"/>
      <c r="I393" s="434"/>
    </row>
    <row r="394" spans="1:11" ht="25.5" x14ac:dyDescent="0.2">
      <c r="A394" s="349" t="s">
        <v>236</v>
      </c>
      <c r="D394" s="253"/>
      <c r="E394" s="434" t="s">
        <v>328</v>
      </c>
      <c r="F394" s="391" t="s">
        <v>329</v>
      </c>
      <c r="G394" s="434" t="s">
        <v>330</v>
      </c>
      <c r="H394" s="434" t="s">
        <v>357</v>
      </c>
      <c r="I394" s="258"/>
    </row>
    <row r="395" spans="1:11" x14ac:dyDescent="0.2">
      <c r="A395" s="349"/>
      <c r="D395" s="253"/>
      <c r="E395" s="243"/>
      <c r="F395" s="402"/>
      <c r="G395" s="402"/>
      <c r="H395" s="280"/>
      <c r="I395" s="243"/>
      <c r="J395" s="258"/>
    </row>
    <row r="396" spans="1:11" x14ac:dyDescent="0.2">
      <c r="D396" s="253"/>
      <c r="F396" s="253"/>
      <c r="G396" s="253"/>
    </row>
    <row r="397" spans="1:11" x14ac:dyDescent="0.2">
      <c r="A397" s="385" t="s">
        <v>358</v>
      </c>
      <c r="B397" s="385"/>
      <c r="C397" s="385"/>
      <c r="D397" s="385"/>
      <c r="E397" s="385"/>
      <c r="F397" s="385"/>
      <c r="G397" s="128"/>
      <c r="H397" s="128"/>
      <c r="J397" s="128"/>
      <c r="K397" s="128"/>
    </row>
    <row r="398" spans="1:11" x14ac:dyDescent="0.2">
      <c r="A398" s="205" t="s">
        <v>242</v>
      </c>
      <c r="B398" s="205"/>
      <c r="C398" s="205"/>
      <c r="D398" s="205"/>
      <c r="E398" s="205"/>
      <c r="F398" s="205"/>
      <c r="G398" s="205"/>
      <c r="H398" s="205"/>
      <c r="I398" s="205"/>
      <c r="J398" s="205"/>
      <c r="K398" s="206">
        <v>32</v>
      </c>
    </row>
    <row r="399" spans="1:11" x14ac:dyDescent="0.2">
      <c r="A399" s="128"/>
      <c r="B399" s="128"/>
      <c r="C399" s="128"/>
      <c r="D399" s="128"/>
      <c r="E399" s="128"/>
      <c r="F399" s="128"/>
      <c r="G399" s="128"/>
      <c r="H399" s="128"/>
      <c r="I399" s="128"/>
      <c r="J399" s="128"/>
      <c r="K399" s="128"/>
    </row>
    <row r="400" spans="1:11" x14ac:dyDescent="0.2">
      <c r="A400" s="209"/>
      <c r="B400" s="210" t="s">
        <v>205</v>
      </c>
      <c r="C400" s="211" t="s">
        <v>103</v>
      </c>
      <c r="D400" s="211" t="s">
        <v>1</v>
      </c>
      <c r="E400" s="211" t="s">
        <v>206</v>
      </c>
      <c r="F400" s="211" t="s">
        <v>207</v>
      </c>
      <c r="G400" s="211" t="s">
        <v>208</v>
      </c>
      <c r="H400" s="211" t="s">
        <v>98</v>
      </c>
    </row>
    <row r="401" spans="1:25" x14ac:dyDescent="0.2">
      <c r="A401" s="215" t="s">
        <v>295</v>
      </c>
      <c r="B401" s="210"/>
      <c r="C401" s="211"/>
      <c r="D401" s="214">
        <f>SUM(E401:H401)</f>
        <v>6</v>
      </c>
      <c r="E401" s="217">
        <v>1</v>
      </c>
      <c r="F401" s="214">
        <v>0</v>
      </c>
      <c r="G401" s="300">
        <v>0</v>
      </c>
      <c r="H401" s="300">
        <v>5</v>
      </c>
      <c r="M401" s="271"/>
      <c r="N401" s="271"/>
      <c r="O401" s="271"/>
      <c r="P401" s="271"/>
      <c r="Q401" s="271"/>
      <c r="R401" s="271"/>
      <c r="S401" s="271"/>
      <c r="T401" s="271"/>
      <c r="U401" s="271"/>
      <c r="V401" s="271"/>
      <c r="W401" s="271"/>
      <c r="X401" s="271"/>
      <c r="Y401" s="271"/>
    </row>
    <row r="402" spans="1:25" x14ac:dyDescent="0.2">
      <c r="A402" s="209" t="s">
        <v>211</v>
      </c>
      <c r="B402" s="216"/>
      <c r="C402" s="217"/>
      <c r="D402" s="214">
        <f>SUM(E402:H402)</f>
        <v>6</v>
      </c>
      <c r="E402" s="216">
        <v>1</v>
      </c>
      <c r="F402" s="217"/>
      <c r="G402" s="217"/>
      <c r="H402" s="217">
        <v>5</v>
      </c>
    </row>
    <row r="403" spans="1:25" x14ac:dyDescent="0.2">
      <c r="A403" s="325" t="s">
        <v>212</v>
      </c>
      <c r="B403" s="216"/>
      <c r="C403" s="217"/>
      <c r="D403" s="214">
        <f>SUM(E403:H403)</f>
        <v>6</v>
      </c>
      <c r="E403" s="217">
        <v>1</v>
      </c>
      <c r="F403" s="217"/>
      <c r="G403" s="217"/>
      <c r="H403" s="217">
        <v>5</v>
      </c>
    </row>
    <row r="404" spans="1:25" x14ac:dyDescent="0.2">
      <c r="A404" s="328" t="s">
        <v>213</v>
      </c>
      <c r="B404" s="216"/>
      <c r="C404" s="223">
        <v>0.98380000000000001</v>
      </c>
      <c r="D404" s="290">
        <f>D403/D402</f>
        <v>1</v>
      </c>
      <c r="E404" s="290">
        <f>E403/E402</f>
        <v>1</v>
      </c>
      <c r="F404" s="290"/>
      <c r="G404" s="290"/>
      <c r="H404" s="290">
        <f>H403/H402</f>
        <v>1</v>
      </c>
    </row>
    <row r="405" spans="1:25" x14ac:dyDescent="0.2">
      <c r="A405" s="328" t="s">
        <v>214</v>
      </c>
      <c r="B405" s="216"/>
      <c r="C405" s="227"/>
      <c r="D405" s="227">
        <v>48</v>
      </c>
      <c r="E405" s="217">
        <v>48</v>
      </c>
      <c r="F405" s="217"/>
      <c r="G405" s="217"/>
      <c r="H405" s="217">
        <v>96</v>
      </c>
    </row>
    <row r="406" spans="1:25" x14ac:dyDescent="0.2">
      <c r="A406" s="336" t="s">
        <v>247</v>
      </c>
      <c r="B406" s="216"/>
      <c r="C406" s="227"/>
      <c r="D406" s="297">
        <v>45</v>
      </c>
      <c r="E406" s="217"/>
      <c r="F406" s="217"/>
      <c r="G406" s="217"/>
      <c r="H406" s="217">
        <v>45</v>
      </c>
    </row>
    <row r="407" spans="1:25" x14ac:dyDescent="0.2">
      <c r="A407" s="328" t="s">
        <v>77</v>
      </c>
      <c r="B407" s="216"/>
      <c r="C407" s="217">
        <v>67.14</v>
      </c>
      <c r="D407" s="298">
        <v>63.6</v>
      </c>
      <c r="E407" s="217">
        <v>48</v>
      </c>
      <c r="F407" s="431"/>
      <c r="G407" s="217"/>
      <c r="H407" s="298">
        <v>67.599999999999994</v>
      </c>
    </row>
    <row r="408" spans="1:25" x14ac:dyDescent="0.2">
      <c r="A408" s="233" t="s">
        <v>148</v>
      </c>
      <c r="B408" s="216"/>
      <c r="C408" s="216"/>
      <c r="D408" s="418">
        <v>64.5</v>
      </c>
      <c r="E408" s="217"/>
      <c r="F408" s="418"/>
      <c r="G408" s="217"/>
      <c r="H408" s="418">
        <v>68</v>
      </c>
      <c r="K408" s="301"/>
      <c r="L408" s="271"/>
    </row>
    <row r="409" spans="1:25" ht="25.5" x14ac:dyDescent="0.2">
      <c r="A409" s="233" t="s">
        <v>248</v>
      </c>
      <c r="B409" s="216"/>
      <c r="C409" s="216"/>
      <c r="D409" s="418">
        <v>18.3</v>
      </c>
      <c r="E409" s="217"/>
      <c r="F409" s="418"/>
      <c r="G409" s="217"/>
      <c r="H409" s="418">
        <v>18.399999999999999</v>
      </c>
      <c r="K409" s="301"/>
      <c r="L409" s="271"/>
    </row>
    <row r="410" spans="1:25" x14ac:dyDescent="0.2">
      <c r="A410" s="233" t="s">
        <v>324</v>
      </c>
      <c r="B410" s="216"/>
      <c r="C410" s="216"/>
      <c r="D410" s="217">
        <f>SUM(E410:H410)</f>
        <v>2</v>
      </c>
      <c r="E410" s="216">
        <v>1</v>
      </c>
      <c r="F410" s="216"/>
      <c r="G410" s="216"/>
      <c r="H410" s="216">
        <v>1</v>
      </c>
    </row>
    <row r="411" spans="1:25" x14ac:dyDescent="0.2">
      <c r="A411" s="235" t="s">
        <v>12</v>
      </c>
      <c r="B411" s="216"/>
      <c r="C411" s="216"/>
      <c r="D411" s="303">
        <f>D410/D403</f>
        <v>0.33333333333333331</v>
      </c>
      <c r="E411" s="303">
        <f>E410/E403</f>
        <v>1</v>
      </c>
      <c r="F411" s="303"/>
      <c r="G411" s="303"/>
      <c r="H411" s="303">
        <f>H410/H403</f>
        <v>0.2</v>
      </c>
    </row>
    <row r="412" spans="1:25" x14ac:dyDescent="0.2">
      <c r="A412" s="305" t="s">
        <v>219</v>
      </c>
      <c r="B412" s="216"/>
      <c r="C412" s="216"/>
      <c r="D412" s="216">
        <f>SUM(E412:H412)</f>
        <v>3</v>
      </c>
      <c r="E412" s="216">
        <v>0</v>
      </c>
      <c r="F412" s="216"/>
      <c r="G412" s="216"/>
      <c r="H412" s="216">
        <v>3</v>
      </c>
    </row>
    <row r="413" spans="1:25" x14ac:dyDescent="0.2">
      <c r="A413" s="302" t="s">
        <v>12</v>
      </c>
      <c r="B413" s="216"/>
      <c r="C413" s="433"/>
      <c r="D413" s="303">
        <f>D412/D402</f>
        <v>0.5</v>
      </c>
      <c r="E413" s="303"/>
      <c r="F413" s="304"/>
      <c r="G413" s="303"/>
      <c r="H413" s="308">
        <f>H412/H402</f>
        <v>0.6</v>
      </c>
    </row>
    <row r="414" spans="1:25" x14ac:dyDescent="0.2">
      <c r="A414" s="307" t="s">
        <v>220</v>
      </c>
      <c r="B414" s="216"/>
      <c r="C414" s="216"/>
      <c r="D414" s="216">
        <f>SUM(E414:H414)</f>
        <v>1</v>
      </c>
      <c r="E414" s="216"/>
      <c r="F414" s="216"/>
      <c r="G414" s="216"/>
      <c r="H414" s="216">
        <v>1</v>
      </c>
    </row>
    <row r="415" spans="1:25" x14ac:dyDescent="0.2">
      <c r="A415" s="302" t="s">
        <v>12</v>
      </c>
      <c r="B415" s="216"/>
      <c r="C415" s="252">
        <v>0.246</v>
      </c>
      <c r="D415" s="303">
        <f>D414/D402</f>
        <v>0.16666666666666666</v>
      </c>
      <c r="E415" s="304"/>
      <c r="F415" s="304"/>
      <c r="G415" s="303"/>
      <c r="H415" s="308">
        <f>H414/H402</f>
        <v>0.2</v>
      </c>
    </row>
    <row r="416" spans="1:25" ht="38.25" x14ac:dyDescent="0.2">
      <c r="A416" s="270" t="s">
        <v>221</v>
      </c>
      <c r="B416" s="234"/>
      <c r="C416" s="445"/>
      <c r="D416" s="253"/>
      <c r="E416" s="257"/>
      <c r="F416" s="257"/>
      <c r="G416" s="273"/>
      <c r="H416" s="257" t="s">
        <v>359</v>
      </c>
      <c r="I416" s="435"/>
    </row>
    <row r="417" spans="1:23" ht="25.5" x14ac:dyDescent="0.2">
      <c r="A417" s="270"/>
      <c r="B417" s="234"/>
      <c r="C417" s="445"/>
      <c r="D417" s="253"/>
      <c r="E417" s="257"/>
      <c r="F417" s="257"/>
      <c r="G417" s="273"/>
      <c r="H417" s="263" t="s">
        <v>298</v>
      </c>
      <c r="I417" s="435"/>
    </row>
    <row r="418" spans="1:23" ht="25.5" x14ac:dyDescent="0.2">
      <c r="A418" s="270"/>
      <c r="B418" s="234"/>
      <c r="C418" s="445"/>
      <c r="D418" s="253"/>
      <c r="E418" s="273"/>
      <c r="F418" s="273"/>
      <c r="G418" s="273"/>
      <c r="H418" s="257" t="s">
        <v>321</v>
      </c>
      <c r="I418" s="435"/>
    </row>
    <row r="419" spans="1:23" ht="25.5" x14ac:dyDescent="0.2">
      <c r="A419" s="129" t="s">
        <v>236</v>
      </c>
      <c r="B419" s="234"/>
      <c r="C419" s="234"/>
      <c r="D419" s="402"/>
      <c r="E419" s="258" t="s">
        <v>237</v>
      </c>
      <c r="F419" s="257" t="s">
        <v>238</v>
      </c>
      <c r="G419" s="257" t="s">
        <v>239</v>
      </c>
      <c r="H419" s="257" t="s">
        <v>240</v>
      </c>
      <c r="I419" s="435"/>
    </row>
    <row r="420" spans="1:23" x14ac:dyDescent="0.2">
      <c r="B420" s="234"/>
      <c r="C420" s="234"/>
      <c r="D420" s="402"/>
      <c r="E420" s="402"/>
      <c r="F420" s="402"/>
      <c r="G420" s="402"/>
      <c r="H420" s="253"/>
      <c r="I420" s="253"/>
      <c r="J420" s="253"/>
    </row>
    <row r="421" spans="1:23" x14ac:dyDescent="0.2">
      <c r="A421" s="129" t="s">
        <v>360</v>
      </c>
    </row>
    <row r="423" spans="1:23" x14ac:dyDescent="0.2">
      <c r="A423" s="210"/>
      <c r="B423" s="210"/>
      <c r="C423" s="216" t="s">
        <v>100</v>
      </c>
      <c r="D423" s="216">
        <v>170103</v>
      </c>
      <c r="E423" s="216">
        <v>170104</v>
      </c>
      <c r="F423" s="216">
        <v>170105</v>
      </c>
      <c r="G423" s="216">
        <v>170109</v>
      </c>
      <c r="H423" s="234"/>
      <c r="I423" s="446"/>
      <c r="K423" s="271"/>
      <c r="L423" s="271"/>
    </row>
    <row r="424" spans="1:23" x14ac:dyDescent="0.2">
      <c r="A424" s="210" t="s">
        <v>361</v>
      </c>
      <c r="B424" s="210"/>
      <c r="C424" s="216">
        <f>SUM(D424:I424)</f>
        <v>71</v>
      </c>
      <c r="D424" s="216">
        <v>22</v>
      </c>
      <c r="E424" s="216">
        <v>15</v>
      </c>
      <c r="F424" s="216">
        <v>4</v>
      </c>
      <c r="G424" s="216">
        <v>30</v>
      </c>
      <c r="H424" s="234"/>
      <c r="I424" s="446"/>
      <c r="K424" s="271"/>
      <c r="L424" s="271"/>
    </row>
    <row r="425" spans="1:23" x14ac:dyDescent="0.2">
      <c r="A425" s="210" t="s">
        <v>362</v>
      </c>
      <c r="B425" s="210"/>
      <c r="C425" s="216">
        <f>SUM(D425:I425)</f>
        <v>71</v>
      </c>
      <c r="D425" s="216">
        <v>22</v>
      </c>
      <c r="E425" s="216">
        <v>15</v>
      </c>
      <c r="F425" s="216">
        <v>4</v>
      </c>
      <c r="G425" s="216">
        <v>30</v>
      </c>
      <c r="H425" s="234"/>
      <c r="I425" s="446"/>
      <c r="K425" s="271"/>
      <c r="L425" s="271"/>
    </row>
    <row r="426" spans="1:23" x14ac:dyDescent="0.2">
      <c r="A426" s="447" t="s">
        <v>363</v>
      </c>
      <c r="B426" s="210"/>
      <c r="C426" s="216">
        <f>SUM(D426:I426)</f>
        <v>0</v>
      </c>
      <c r="D426" s="216"/>
      <c r="E426" s="216"/>
      <c r="F426" s="216"/>
      <c r="G426" s="216"/>
      <c r="H426" s="234"/>
      <c r="I426" s="446"/>
      <c r="K426" s="271"/>
      <c r="L426" s="271"/>
    </row>
    <row r="427" spans="1:23" x14ac:dyDescent="0.2">
      <c r="A427" s="448" t="s">
        <v>364</v>
      </c>
      <c r="B427" s="210"/>
      <c r="C427" s="216">
        <f>SUM(D427:I427)</f>
        <v>0</v>
      </c>
      <c r="D427" s="216"/>
      <c r="E427" s="216"/>
      <c r="F427" s="216"/>
      <c r="G427" s="216"/>
      <c r="H427" s="234"/>
      <c r="I427" s="446"/>
      <c r="K427" s="271"/>
      <c r="L427" s="271"/>
    </row>
    <row r="428" spans="1:23" x14ac:dyDescent="0.2">
      <c r="A428" s="210" t="s">
        <v>365</v>
      </c>
      <c r="B428" s="210" t="s">
        <v>89</v>
      </c>
      <c r="C428" s="216">
        <f>SUM(D428:I428)</f>
        <v>71</v>
      </c>
      <c r="D428" s="216">
        <v>22</v>
      </c>
      <c r="E428" s="216">
        <v>15</v>
      </c>
      <c r="F428" s="216">
        <v>4</v>
      </c>
      <c r="G428" s="216">
        <v>30</v>
      </c>
      <c r="H428" s="234"/>
      <c r="I428" s="446"/>
      <c r="K428" s="271"/>
      <c r="L428" s="271"/>
    </row>
    <row r="429" spans="1:23" x14ac:dyDescent="0.2">
      <c r="A429" s="210"/>
      <c r="B429" s="210" t="s">
        <v>12</v>
      </c>
      <c r="C429" s="449">
        <f>C428/C425</f>
        <v>1</v>
      </c>
      <c r="D429" s="449">
        <f>D428/D425</f>
        <v>1</v>
      </c>
      <c r="E429" s="449">
        <f t="shared" ref="E429:G429" si="7">E428/E425</f>
        <v>1</v>
      </c>
      <c r="F429" s="449">
        <f t="shared" si="7"/>
        <v>1</v>
      </c>
      <c r="G429" s="449">
        <f t="shared" si="7"/>
        <v>1</v>
      </c>
      <c r="H429" s="445"/>
      <c r="I429" s="450"/>
      <c r="K429" s="271"/>
      <c r="L429" s="271"/>
    </row>
    <row r="430" spans="1:23" x14ac:dyDescent="0.2">
      <c r="A430" s="210" t="s">
        <v>366</v>
      </c>
      <c r="B430" s="210" t="s">
        <v>89</v>
      </c>
      <c r="C430" s="216">
        <f>SUM(D430:I430)</f>
        <v>0</v>
      </c>
      <c r="D430" s="216"/>
      <c r="E430" s="216"/>
      <c r="F430" s="216"/>
      <c r="G430" s="216"/>
      <c r="H430" s="234"/>
      <c r="I430" s="446"/>
      <c r="K430" s="271"/>
      <c r="L430" s="271"/>
    </row>
    <row r="431" spans="1:23" x14ac:dyDescent="0.2">
      <c r="A431" s="210"/>
      <c r="B431" s="210" t="s">
        <v>12</v>
      </c>
      <c r="C431" s="433">
        <f>C430/C428</f>
        <v>0</v>
      </c>
      <c r="D431" s="433"/>
      <c r="E431" s="216"/>
      <c r="F431" s="433"/>
      <c r="G431" s="216"/>
      <c r="H431" s="234"/>
      <c r="I431" s="446"/>
      <c r="K431" s="271"/>
      <c r="L431" s="271"/>
    </row>
    <row r="432" spans="1:23" ht="33" customHeight="1" x14ac:dyDescent="0.2">
      <c r="A432" s="307" t="s">
        <v>367</v>
      </c>
      <c r="B432" s="210">
        <v>107</v>
      </c>
      <c r="C432" s="216">
        <f>SUM(D432:I432)</f>
        <v>2</v>
      </c>
      <c r="D432" s="216">
        <v>0</v>
      </c>
      <c r="E432" s="216">
        <v>2</v>
      </c>
      <c r="F432" s="216">
        <v>0</v>
      </c>
      <c r="G432" s="216">
        <v>0</v>
      </c>
      <c r="H432" s="234"/>
      <c r="I432" s="446"/>
      <c r="J432" s="451">
        <v>107</v>
      </c>
      <c r="K432" s="452" t="s">
        <v>368</v>
      </c>
      <c r="L432" s="452"/>
      <c r="M432" s="452"/>
      <c r="N432" s="452"/>
      <c r="O432" s="453"/>
      <c r="S432" s="454"/>
      <c r="T432" s="455"/>
      <c r="U432" s="166"/>
      <c r="V432" s="166"/>
      <c r="W432" s="166"/>
    </row>
    <row r="433" spans="1:23" ht="28.5" customHeight="1" x14ac:dyDescent="0.2">
      <c r="A433" s="210"/>
      <c r="B433" s="210" t="s">
        <v>12</v>
      </c>
      <c r="C433" s="433">
        <f>C432/C$425</f>
        <v>2.8169014084507043E-2</v>
      </c>
      <c r="D433" s="433">
        <f>D432/D$425</f>
        <v>0</v>
      </c>
      <c r="E433" s="433">
        <f t="shared" ref="E433:G433" si="8">E432/E$425</f>
        <v>0.13333333333333333</v>
      </c>
      <c r="F433" s="433">
        <f t="shared" si="8"/>
        <v>0</v>
      </c>
      <c r="G433" s="433">
        <f t="shared" si="8"/>
        <v>0</v>
      </c>
      <c r="H433" s="445"/>
      <c r="I433" s="450"/>
      <c r="J433" s="451">
        <v>201</v>
      </c>
      <c r="K433" s="452" t="s">
        <v>369</v>
      </c>
      <c r="L433" s="452"/>
      <c r="M433" s="452"/>
      <c r="N433" s="452"/>
      <c r="O433" s="243"/>
      <c r="S433" s="454"/>
      <c r="T433" s="455"/>
      <c r="U433" s="166"/>
      <c r="V433" s="166"/>
      <c r="W433" s="166"/>
    </row>
    <row r="434" spans="1:23" ht="46.5" customHeight="1" x14ac:dyDescent="0.2">
      <c r="A434" s="210"/>
      <c r="B434" s="210">
        <v>201</v>
      </c>
      <c r="C434" s="216">
        <f>SUM(D434:I434)</f>
        <v>53</v>
      </c>
      <c r="D434" s="216">
        <v>15</v>
      </c>
      <c r="E434" s="216">
        <v>12</v>
      </c>
      <c r="F434" s="216">
        <v>2</v>
      </c>
      <c r="G434" s="216">
        <v>24</v>
      </c>
      <c r="H434" s="234"/>
      <c r="I434" s="446"/>
      <c r="J434" s="451">
        <v>306</v>
      </c>
      <c r="K434" s="452" t="s">
        <v>370</v>
      </c>
      <c r="L434" s="452"/>
      <c r="M434" s="452"/>
      <c r="N434" s="452"/>
      <c r="O434" s="453"/>
      <c r="S434" s="166"/>
      <c r="T434" s="166"/>
      <c r="U434" s="166"/>
      <c r="V434" s="166"/>
      <c r="W434" s="166"/>
    </row>
    <row r="435" spans="1:23" ht="28.5" customHeight="1" x14ac:dyDescent="0.2">
      <c r="A435" s="210"/>
      <c r="B435" s="210" t="s">
        <v>12</v>
      </c>
      <c r="C435" s="433">
        <f>C434/C$425</f>
        <v>0.74647887323943662</v>
      </c>
      <c r="D435" s="433">
        <f>D434/D$425</f>
        <v>0.68181818181818177</v>
      </c>
      <c r="E435" s="433">
        <f t="shared" ref="E435:G435" si="9">E434/E$425</f>
        <v>0.8</v>
      </c>
      <c r="F435" s="433">
        <f t="shared" si="9"/>
        <v>0.5</v>
      </c>
      <c r="G435" s="433">
        <f t="shared" si="9"/>
        <v>0.8</v>
      </c>
      <c r="H435" s="445"/>
      <c r="I435" s="450"/>
      <c r="J435" s="451">
        <v>406</v>
      </c>
      <c r="K435" s="452" t="s">
        <v>371</v>
      </c>
      <c r="L435" s="452"/>
      <c r="M435" s="452"/>
      <c r="N435" s="452"/>
      <c r="O435" s="453"/>
      <c r="S435" s="166"/>
      <c r="T435" s="166"/>
      <c r="U435" s="166"/>
      <c r="V435" s="166"/>
      <c r="W435" s="166"/>
    </row>
    <row r="436" spans="1:23" ht="30" customHeight="1" x14ac:dyDescent="0.2">
      <c r="A436" s="210"/>
      <c r="B436" s="210">
        <v>306</v>
      </c>
      <c r="C436" s="216">
        <f>SUM(D436:I436)</f>
        <v>2</v>
      </c>
      <c r="D436" s="216">
        <v>0</v>
      </c>
      <c r="E436" s="216">
        <v>0</v>
      </c>
      <c r="F436" s="216">
        <v>1</v>
      </c>
      <c r="G436" s="216">
        <v>1</v>
      </c>
      <c r="H436" s="234"/>
      <c r="I436" s="446"/>
      <c r="J436" s="451">
        <v>506</v>
      </c>
      <c r="K436" s="452" t="s">
        <v>372</v>
      </c>
      <c r="L436" s="452"/>
      <c r="M436" s="452"/>
      <c r="N436" s="452"/>
      <c r="O436" s="453"/>
      <c r="S436" s="454"/>
      <c r="T436" s="455"/>
      <c r="U436" s="166"/>
      <c r="V436" s="166"/>
      <c r="W436" s="166"/>
    </row>
    <row r="437" spans="1:23" ht="36.75" customHeight="1" x14ac:dyDescent="0.2">
      <c r="A437" s="210"/>
      <c r="B437" s="210" t="s">
        <v>12</v>
      </c>
      <c r="C437" s="433">
        <f>C436/C$425</f>
        <v>2.8169014084507043E-2</v>
      </c>
      <c r="D437" s="433">
        <f>D436/D$425</f>
        <v>0</v>
      </c>
      <c r="E437" s="433">
        <f t="shared" ref="E437:G437" si="10">E436/E$425</f>
        <v>0</v>
      </c>
      <c r="F437" s="433">
        <f t="shared" si="10"/>
        <v>0.25</v>
      </c>
      <c r="G437" s="433">
        <f t="shared" si="10"/>
        <v>3.3333333333333333E-2</v>
      </c>
      <c r="H437" s="445"/>
      <c r="I437" s="450"/>
      <c r="J437" s="451">
        <v>606</v>
      </c>
      <c r="K437" s="452" t="s">
        <v>373</v>
      </c>
      <c r="L437" s="452"/>
      <c r="M437" s="452"/>
      <c r="N437" s="452"/>
      <c r="O437" s="456"/>
    </row>
    <row r="438" spans="1:23" ht="17.25" customHeight="1" x14ac:dyDescent="0.2">
      <c r="A438" s="210"/>
      <c r="B438" s="210">
        <v>406</v>
      </c>
      <c r="C438" s="216">
        <f>SUM(D438:I438)</f>
        <v>4</v>
      </c>
      <c r="D438" s="216">
        <v>2</v>
      </c>
      <c r="E438" s="216">
        <v>0</v>
      </c>
      <c r="F438" s="216">
        <v>0</v>
      </c>
      <c r="G438" s="216">
        <v>2</v>
      </c>
      <c r="H438" s="234"/>
      <c r="I438" s="446"/>
      <c r="J438" s="457"/>
      <c r="K438" s="458"/>
      <c r="L438" s="456"/>
      <c r="M438" s="456"/>
      <c r="N438" s="456"/>
      <c r="O438" s="456"/>
    </row>
    <row r="439" spans="1:23" ht="17.25" customHeight="1" x14ac:dyDescent="0.2">
      <c r="A439" s="210"/>
      <c r="B439" s="210" t="s">
        <v>12</v>
      </c>
      <c r="C439" s="433">
        <f>C438/C$425</f>
        <v>5.6338028169014086E-2</v>
      </c>
      <c r="D439" s="433">
        <f>D438/D$425</f>
        <v>9.0909090909090912E-2</v>
      </c>
      <c r="E439" s="433">
        <f t="shared" ref="E439:G439" si="11">E438/E$425</f>
        <v>0</v>
      </c>
      <c r="F439" s="433">
        <f t="shared" si="11"/>
        <v>0</v>
      </c>
      <c r="G439" s="433">
        <f t="shared" si="11"/>
        <v>6.6666666666666666E-2</v>
      </c>
      <c r="H439" s="445"/>
      <c r="I439" s="450"/>
      <c r="K439" s="456"/>
      <c r="L439" s="456"/>
      <c r="M439" s="456"/>
      <c r="N439" s="456"/>
      <c r="O439" s="456"/>
    </row>
    <row r="440" spans="1:23" ht="24.75" customHeight="1" x14ac:dyDescent="0.2">
      <c r="A440" s="210"/>
      <c r="B440" s="210">
        <v>506</v>
      </c>
      <c r="C440" s="216">
        <f>SUM(D440:I440)</f>
        <v>7</v>
      </c>
      <c r="D440" s="216">
        <v>3</v>
      </c>
      <c r="E440" s="216">
        <v>1</v>
      </c>
      <c r="F440" s="216">
        <v>0</v>
      </c>
      <c r="G440" s="216">
        <v>3</v>
      </c>
      <c r="H440" s="234"/>
      <c r="I440" s="446"/>
      <c r="J440" s="454"/>
      <c r="K440" s="459"/>
      <c r="L440" s="459"/>
      <c r="M440" s="459"/>
      <c r="N440" s="459"/>
      <c r="O440" s="459"/>
    </row>
    <row r="441" spans="1:23" ht="30.75" customHeight="1" x14ac:dyDescent="0.2">
      <c r="A441" s="210"/>
      <c r="B441" s="210" t="s">
        <v>12</v>
      </c>
      <c r="C441" s="433">
        <f>C440/C$425</f>
        <v>9.8591549295774641E-2</v>
      </c>
      <c r="D441" s="433">
        <f>D440/D$425</f>
        <v>0.13636363636363635</v>
      </c>
      <c r="E441" s="433">
        <f t="shared" ref="E441:G441" si="12">E440/E$425</f>
        <v>6.6666666666666666E-2</v>
      </c>
      <c r="F441" s="433">
        <f t="shared" si="12"/>
        <v>0</v>
      </c>
      <c r="G441" s="433">
        <f t="shared" si="12"/>
        <v>0.1</v>
      </c>
      <c r="H441" s="445"/>
      <c r="I441" s="450"/>
      <c r="J441" s="454"/>
      <c r="K441" s="460"/>
      <c r="L441" s="460"/>
      <c r="M441" s="460"/>
      <c r="N441" s="460"/>
      <c r="O441" s="460"/>
    </row>
    <row r="442" spans="1:23" ht="24.75" customHeight="1" x14ac:dyDescent="0.2">
      <c r="A442" s="210"/>
      <c r="B442" s="210">
        <v>606</v>
      </c>
      <c r="C442" s="216">
        <f>SUM(D442:I442)</f>
        <v>3</v>
      </c>
      <c r="D442" s="216">
        <v>2</v>
      </c>
      <c r="E442" s="216">
        <v>0</v>
      </c>
      <c r="F442" s="216">
        <v>1</v>
      </c>
      <c r="G442" s="216">
        <v>0</v>
      </c>
      <c r="H442" s="234"/>
      <c r="I442" s="446"/>
      <c r="J442" s="454"/>
      <c r="K442" s="459"/>
      <c r="L442" s="459"/>
      <c r="M442" s="459"/>
      <c r="N442" s="459"/>
      <c r="O442" s="459"/>
    </row>
    <row r="443" spans="1:23" ht="30.75" customHeight="1" x14ac:dyDescent="0.2">
      <c r="A443" s="210"/>
      <c r="B443" s="210" t="s">
        <v>12</v>
      </c>
      <c r="C443" s="433">
        <f>C442/C$425</f>
        <v>4.2253521126760563E-2</v>
      </c>
      <c r="D443" s="433">
        <f>D442/D$425</f>
        <v>9.0909090909090912E-2</v>
      </c>
      <c r="E443" s="433">
        <f t="shared" ref="E443:G443" si="13">E442/E$425</f>
        <v>0</v>
      </c>
      <c r="F443" s="433">
        <f t="shared" si="13"/>
        <v>0.25</v>
      </c>
      <c r="G443" s="433">
        <f t="shared" si="13"/>
        <v>0</v>
      </c>
      <c r="H443" s="445"/>
      <c r="I443" s="450"/>
      <c r="J443" s="454"/>
      <c r="K443" s="460"/>
      <c r="L443" s="460"/>
      <c r="M443" s="460"/>
      <c r="N443" s="460"/>
      <c r="O443" s="460"/>
    </row>
    <row r="444" spans="1:23" x14ac:dyDescent="0.2">
      <c r="A444" s="210" t="s">
        <v>374</v>
      </c>
      <c r="B444" s="210" t="s">
        <v>89</v>
      </c>
      <c r="C444" s="216">
        <f>SUM(D444:I444)</f>
        <v>0</v>
      </c>
      <c r="D444" s="216"/>
      <c r="E444" s="216"/>
      <c r="F444" s="433"/>
      <c r="G444" s="216"/>
      <c r="H444" s="234"/>
      <c r="I444" s="446"/>
      <c r="K444" s="456"/>
      <c r="L444" s="244"/>
      <c r="M444" s="456"/>
      <c r="N444" s="456"/>
      <c r="O444" s="456"/>
    </row>
    <row r="445" spans="1:23" x14ac:dyDescent="0.2">
      <c r="A445" s="210"/>
      <c r="B445" s="210" t="s">
        <v>12</v>
      </c>
      <c r="C445" s="433">
        <f>C444/C424</f>
        <v>0</v>
      </c>
      <c r="D445" s="433"/>
      <c r="E445" s="216"/>
      <c r="F445" s="433"/>
      <c r="G445" s="216"/>
      <c r="H445" s="445"/>
      <c r="I445" s="446"/>
      <c r="K445" s="456"/>
      <c r="L445" s="244"/>
      <c r="M445" s="456"/>
      <c r="N445" s="456"/>
      <c r="O445" s="456"/>
    </row>
    <row r="446" spans="1:23" x14ac:dyDescent="0.2">
      <c r="A446" s="210" t="s">
        <v>375</v>
      </c>
      <c r="B446" s="210" t="s">
        <v>89</v>
      </c>
      <c r="C446" s="216">
        <f>SUM(D446:I446)</f>
        <v>48</v>
      </c>
      <c r="D446" s="216">
        <v>17</v>
      </c>
      <c r="E446" s="216">
        <v>4</v>
      </c>
      <c r="F446" s="216">
        <v>2</v>
      </c>
      <c r="G446" s="216">
        <v>25</v>
      </c>
      <c r="H446" s="234"/>
      <c r="I446" s="461" t="s">
        <v>376</v>
      </c>
      <c r="J446" s="271" t="s">
        <v>377</v>
      </c>
    </row>
    <row r="447" spans="1:23" x14ac:dyDescent="0.2">
      <c r="A447" s="210"/>
      <c r="B447" s="210" t="s">
        <v>12</v>
      </c>
      <c r="C447" s="433">
        <f>C446/C$424</f>
        <v>0.676056338028169</v>
      </c>
      <c r="D447" s="433">
        <f t="shared" ref="D447:G447" si="14">D446/D$424</f>
        <v>0.77272727272727271</v>
      </c>
      <c r="E447" s="433">
        <f t="shared" si="14"/>
        <v>0.26666666666666666</v>
      </c>
      <c r="F447" s="433">
        <f t="shared" si="14"/>
        <v>0.5</v>
      </c>
      <c r="G447" s="462">
        <f t="shared" si="14"/>
        <v>0.83333333333333337</v>
      </c>
      <c r="H447" s="463"/>
      <c r="I447" s="450"/>
      <c r="K447" s="271"/>
      <c r="L447" s="271"/>
    </row>
    <row r="448" spans="1:23" x14ac:dyDescent="0.2">
      <c r="A448" s="210"/>
      <c r="B448" s="464" t="s">
        <v>378</v>
      </c>
      <c r="C448" s="216"/>
      <c r="D448" s="216"/>
      <c r="E448" s="465"/>
      <c r="F448" s="216"/>
      <c r="G448" s="465"/>
      <c r="H448" s="466"/>
      <c r="I448" s="446"/>
      <c r="K448" s="271"/>
      <c r="L448" s="271"/>
    </row>
    <row r="449" spans="1:13" ht="25.5" x14ac:dyDescent="0.2">
      <c r="A449" s="307" t="s">
        <v>379</v>
      </c>
      <c r="B449" s="210" t="s">
        <v>89</v>
      </c>
      <c r="C449" s="216">
        <f>SUM(D449:H449)</f>
        <v>18</v>
      </c>
      <c r="D449" s="216">
        <v>5</v>
      </c>
      <c r="E449" s="467">
        <v>7</v>
      </c>
      <c r="F449" s="467">
        <v>1</v>
      </c>
      <c r="G449" s="216">
        <v>5</v>
      </c>
      <c r="H449" s="234"/>
      <c r="I449" s="446"/>
      <c r="K449" s="271"/>
      <c r="L449" s="271"/>
    </row>
    <row r="450" spans="1:13" x14ac:dyDescent="0.2">
      <c r="A450" s="210"/>
      <c r="B450" s="210" t="s">
        <v>12</v>
      </c>
      <c r="C450" s="433">
        <f>C449/C$424</f>
        <v>0.25352112676056338</v>
      </c>
      <c r="D450" s="433">
        <f>D449/D$424</f>
        <v>0.22727272727272727</v>
      </c>
      <c r="E450" s="433">
        <f t="shared" ref="E450:G450" si="15">E449/E$424</f>
        <v>0.46666666666666667</v>
      </c>
      <c r="F450" s="433">
        <f t="shared" si="15"/>
        <v>0.25</v>
      </c>
      <c r="G450" s="433">
        <f t="shared" si="15"/>
        <v>0.16666666666666666</v>
      </c>
      <c r="H450" s="445"/>
      <c r="I450" s="450"/>
      <c r="K450" s="271"/>
      <c r="L450" s="271"/>
    </row>
    <row r="451" spans="1:13" x14ac:dyDescent="0.2">
      <c r="L451" s="271"/>
      <c r="M451" s="271"/>
    </row>
  </sheetData>
  <mergeCells count="54">
    <mergeCell ref="K436:N436"/>
    <mergeCell ref="K437:N437"/>
    <mergeCell ref="K440:O440"/>
    <mergeCell ref="K441:O441"/>
    <mergeCell ref="K442:O442"/>
    <mergeCell ref="K443:O443"/>
    <mergeCell ref="A397:F397"/>
    <mergeCell ref="A398:J398"/>
    <mergeCell ref="K432:N432"/>
    <mergeCell ref="K433:N433"/>
    <mergeCell ref="K434:N434"/>
    <mergeCell ref="K435:N435"/>
    <mergeCell ref="A316:F316"/>
    <mergeCell ref="A317:J317"/>
    <mergeCell ref="A337:F337"/>
    <mergeCell ref="A338:J338"/>
    <mergeCell ref="A361:F361"/>
    <mergeCell ref="A362:J362"/>
    <mergeCell ref="A236:F236"/>
    <mergeCell ref="A237:J237"/>
    <mergeCell ref="A261:F261"/>
    <mergeCell ref="A262:J262"/>
    <mergeCell ref="A290:F290"/>
    <mergeCell ref="A291:J291"/>
    <mergeCell ref="A165:F165"/>
    <mergeCell ref="A166:J166"/>
    <mergeCell ref="A185:F185"/>
    <mergeCell ref="A186:J186"/>
    <mergeCell ref="A209:F209"/>
    <mergeCell ref="A210:J210"/>
    <mergeCell ref="N156:P157"/>
    <mergeCell ref="D157:E157"/>
    <mergeCell ref="F157:G157"/>
    <mergeCell ref="H157:I157"/>
    <mergeCell ref="J157:K157"/>
    <mergeCell ref="L157:M157"/>
    <mergeCell ref="A133:F133"/>
    <mergeCell ref="A134:J134"/>
    <mergeCell ref="B156:B158"/>
    <mergeCell ref="C156:C158"/>
    <mergeCell ref="D156:G156"/>
    <mergeCell ref="H156:M156"/>
    <mergeCell ref="N3:O3"/>
    <mergeCell ref="P3:Q3"/>
    <mergeCell ref="A73:I73"/>
    <mergeCell ref="A74:I74"/>
    <mergeCell ref="A106:F106"/>
    <mergeCell ref="A107:J107"/>
    <mergeCell ref="B3:C3"/>
    <mergeCell ref="D3:E3"/>
    <mergeCell ref="F3:G3"/>
    <mergeCell ref="H3:I3"/>
    <mergeCell ref="J3:K3"/>
    <mergeCell ref="L3:M3"/>
  </mergeCells>
  <pageMargins left="0.11811023622047245" right="0.11811023622047245" top="0.35433070866141736" bottom="0.15748031496062992" header="0.31496062992125984" footer="0.31496062992125984"/>
  <pageSetup paperSize="9" scale="77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8"/>
  <sheetViews>
    <sheetView workbookViewId="0">
      <selection activeCell="F302" sqref="F302"/>
    </sheetView>
  </sheetViews>
  <sheetFormatPr defaultColWidth="29.85546875" defaultRowHeight="14.25" x14ac:dyDescent="0.2"/>
  <cols>
    <col min="1" max="1" width="5.28515625" style="16" customWidth="1"/>
    <col min="2" max="2" width="44.7109375" style="29" customWidth="1"/>
    <col min="3" max="3" width="8" style="16" customWidth="1"/>
    <col min="4" max="25" width="10.42578125" style="16" customWidth="1"/>
    <col min="26" max="16384" width="29.85546875" style="16"/>
  </cols>
  <sheetData>
    <row r="1" spans="1:27" x14ac:dyDescent="0.2">
      <c r="B1" s="21" t="s">
        <v>0</v>
      </c>
      <c r="C1" s="22">
        <v>2023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</row>
    <row r="2" spans="1:27" x14ac:dyDescent="0.2">
      <c r="B2" s="21" t="s">
        <v>155</v>
      </c>
      <c r="C2" s="105" t="s">
        <v>1</v>
      </c>
      <c r="D2" s="104"/>
      <c r="E2" s="104" t="s">
        <v>2</v>
      </c>
      <c r="F2" s="104"/>
      <c r="G2" s="104" t="s">
        <v>3</v>
      </c>
      <c r="H2" s="104"/>
      <c r="I2" s="104" t="s">
        <v>4</v>
      </c>
      <c r="J2" s="104"/>
      <c r="K2" s="104" t="s">
        <v>5</v>
      </c>
      <c r="L2" s="104"/>
      <c r="M2" s="104" t="s">
        <v>6</v>
      </c>
      <c r="N2" s="104"/>
      <c r="O2" s="104" t="s">
        <v>7</v>
      </c>
      <c r="P2" s="104"/>
      <c r="Q2" s="104" t="s">
        <v>8</v>
      </c>
      <c r="R2" s="104"/>
      <c r="S2" s="104" t="s">
        <v>9</v>
      </c>
      <c r="T2" s="104"/>
      <c r="U2" s="104" t="s">
        <v>10</v>
      </c>
      <c r="V2" s="104"/>
    </row>
    <row r="3" spans="1:27" x14ac:dyDescent="0.2">
      <c r="B3" s="21"/>
      <c r="C3" s="24" t="s">
        <v>11</v>
      </c>
      <c r="D3" s="24" t="s">
        <v>12</v>
      </c>
      <c r="E3" s="24" t="s">
        <v>11</v>
      </c>
      <c r="F3" s="24" t="s">
        <v>12</v>
      </c>
      <c r="G3" s="24" t="s">
        <v>11</v>
      </c>
      <c r="H3" s="24" t="s">
        <v>12</v>
      </c>
      <c r="I3" s="24" t="s">
        <v>11</v>
      </c>
      <c r="J3" s="24" t="s">
        <v>12</v>
      </c>
      <c r="K3" s="24" t="s">
        <v>11</v>
      </c>
      <c r="L3" s="24" t="s">
        <v>12</v>
      </c>
      <c r="M3" s="24" t="s">
        <v>11</v>
      </c>
      <c r="N3" s="24" t="s">
        <v>12</v>
      </c>
      <c r="O3" s="24" t="s">
        <v>11</v>
      </c>
      <c r="P3" s="24" t="s">
        <v>12</v>
      </c>
      <c r="Q3" s="24" t="s">
        <v>11</v>
      </c>
      <c r="R3" s="24" t="s">
        <v>12</v>
      </c>
      <c r="S3" s="24" t="s">
        <v>11</v>
      </c>
      <c r="T3" s="24" t="s">
        <v>12</v>
      </c>
      <c r="U3" s="24" t="s">
        <v>11</v>
      </c>
      <c r="V3" s="24" t="s">
        <v>12</v>
      </c>
    </row>
    <row r="4" spans="1:27" x14ac:dyDescent="0.2">
      <c r="A4" s="25">
        <v>1</v>
      </c>
      <c r="B4" s="21" t="s">
        <v>13</v>
      </c>
      <c r="C4" s="24">
        <v>280</v>
      </c>
      <c r="D4" s="24"/>
      <c r="E4" s="24">
        <v>40</v>
      </c>
      <c r="F4" s="24"/>
      <c r="G4" s="24">
        <v>46</v>
      </c>
      <c r="H4" s="24"/>
      <c r="I4" s="24">
        <v>50</v>
      </c>
      <c r="J4" s="24"/>
      <c r="K4" s="24">
        <v>45</v>
      </c>
      <c r="L4" s="24"/>
      <c r="M4" s="24">
        <v>47</v>
      </c>
      <c r="N4" s="26"/>
      <c r="O4" s="24">
        <v>1</v>
      </c>
      <c r="P4" s="26"/>
      <c r="Q4" s="24">
        <v>3</v>
      </c>
      <c r="R4" s="26"/>
      <c r="S4" s="24">
        <v>48</v>
      </c>
      <c r="T4" s="24"/>
      <c r="U4" s="24" t="s">
        <v>156</v>
      </c>
      <c r="V4" s="24"/>
    </row>
    <row r="5" spans="1:27" ht="28.5" x14ac:dyDescent="0.2">
      <c r="A5" s="25"/>
      <c r="B5" s="21" t="s">
        <v>14</v>
      </c>
      <c r="C5" s="24">
        <v>277</v>
      </c>
      <c r="D5" s="26">
        <v>0.98928571428571432</v>
      </c>
      <c r="E5" s="24">
        <v>40</v>
      </c>
      <c r="F5" s="27">
        <v>1</v>
      </c>
      <c r="G5" s="24">
        <v>45</v>
      </c>
      <c r="H5" s="26">
        <v>0.97826086956521741</v>
      </c>
      <c r="I5" s="24">
        <v>49</v>
      </c>
      <c r="J5" s="26">
        <v>0.98</v>
      </c>
      <c r="K5" s="24">
        <v>44</v>
      </c>
      <c r="L5" s="26">
        <v>0.97777777777777775</v>
      </c>
      <c r="M5" s="24">
        <v>47</v>
      </c>
      <c r="N5" s="27">
        <v>1</v>
      </c>
      <c r="O5" s="24">
        <v>1</v>
      </c>
      <c r="P5" s="26">
        <v>1</v>
      </c>
      <c r="Q5" s="24">
        <v>3</v>
      </c>
      <c r="R5" s="27">
        <v>1</v>
      </c>
      <c r="S5" s="24">
        <v>48</v>
      </c>
      <c r="T5" s="27">
        <v>1</v>
      </c>
      <c r="U5" s="24"/>
      <c r="V5" s="24"/>
    </row>
    <row r="6" spans="1:27" ht="57" x14ac:dyDescent="0.2">
      <c r="A6" s="25"/>
      <c r="B6" s="21" t="s">
        <v>15</v>
      </c>
      <c r="C6" s="24">
        <v>3</v>
      </c>
      <c r="D6" s="26">
        <v>1.0714285714285714E-2</v>
      </c>
      <c r="E6" s="24"/>
      <c r="F6" s="26"/>
      <c r="G6" s="24">
        <v>1</v>
      </c>
      <c r="H6" s="26">
        <v>2.1739130434782608E-2</v>
      </c>
      <c r="I6" s="24">
        <v>1</v>
      </c>
      <c r="J6" s="26">
        <v>0.02</v>
      </c>
      <c r="K6" s="24">
        <v>1</v>
      </c>
      <c r="L6" s="26">
        <v>2.2222222222222223E-2</v>
      </c>
      <c r="M6" s="24"/>
      <c r="N6" s="26"/>
      <c r="O6" s="24"/>
      <c r="P6" s="26"/>
      <c r="Q6" s="24"/>
      <c r="R6" s="26"/>
      <c r="S6" s="24"/>
      <c r="T6" s="26"/>
      <c r="U6" s="24"/>
      <c r="V6" s="24"/>
    </row>
    <row r="7" spans="1:27" ht="28.5" x14ac:dyDescent="0.2">
      <c r="A7" s="25">
        <v>2</v>
      </c>
      <c r="B7" s="21" t="s">
        <v>16</v>
      </c>
      <c r="C7" s="24">
        <v>4</v>
      </c>
      <c r="D7" s="26">
        <v>1.4285714285714285E-2</v>
      </c>
      <c r="E7" s="24"/>
      <c r="F7" s="26"/>
      <c r="G7" s="24"/>
      <c r="H7" s="26"/>
      <c r="I7" s="24">
        <v>2</v>
      </c>
      <c r="J7" s="26">
        <v>0.04</v>
      </c>
      <c r="K7" s="24"/>
      <c r="L7" s="26"/>
      <c r="M7" s="24">
        <v>1</v>
      </c>
      <c r="N7" s="26">
        <v>2.1276595744680851E-2</v>
      </c>
      <c r="O7" s="24"/>
      <c r="P7" s="26"/>
      <c r="Q7" s="24"/>
      <c r="R7" s="26"/>
      <c r="S7" s="24">
        <v>1</v>
      </c>
      <c r="T7" s="26">
        <v>2.0833333333333332E-2</v>
      </c>
      <c r="U7" s="24"/>
      <c r="V7" s="24"/>
    </row>
    <row r="8" spans="1:27" ht="28.5" x14ac:dyDescent="0.2">
      <c r="A8" s="25">
        <v>3</v>
      </c>
      <c r="B8" s="21" t="s">
        <v>157</v>
      </c>
      <c r="C8" s="24">
        <v>2</v>
      </c>
      <c r="D8" s="26">
        <v>7.1428571428571426E-3</v>
      </c>
      <c r="E8" s="24">
        <v>1</v>
      </c>
      <c r="F8" s="26">
        <v>2.5000000000000001E-2</v>
      </c>
      <c r="G8" s="24"/>
      <c r="H8" s="26"/>
      <c r="I8" s="24"/>
      <c r="J8" s="26"/>
      <c r="K8" s="24"/>
      <c r="L8" s="26"/>
      <c r="M8" s="24">
        <v>1</v>
      </c>
      <c r="N8" s="26">
        <v>2.1277000000000001E-2</v>
      </c>
      <c r="O8" s="24"/>
      <c r="P8" s="26"/>
      <c r="Q8" s="24"/>
      <c r="R8" s="26"/>
      <c r="S8" s="24"/>
      <c r="T8" s="26"/>
      <c r="U8" s="24"/>
      <c r="V8" s="24"/>
    </row>
    <row r="9" spans="1:27" ht="28.5" x14ac:dyDescent="0.2">
      <c r="A9" s="25">
        <v>4</v>
      </c>
      <c r="B9" s="21" t="s">
        <v>17</v>
      </c>
      <c r="C9" s="24">
        <v>278</v>
      </c>
      <c r="D9" s="26">
        <v>0.99285714285714288</v>
      </c>
      <c r="E9" s="24">
        <v>39</v>
      </c>
      <c r="F9" s="26">
        <v>0.97499999999999998</v>
      </c>
      <c r="G9" s="24">
        <v>46</v>
      </c>
      <c r="H9" s="27">
        <v>1</v>
      </c>
      <c r="I9" s="24">
        <v>50</v>
      </c>
      <c r="J9" s="27">
        <v>1</v>
      </c>
      <c r="K9" s="24">
        <v>45</v>
      </c>
      <c r="L9" s="27">
        <v>1</v>
      </c>
      <c r="M9" s="24">
        <v>46</v>
      </c>
      <c r="N9" s="26">
        <v>0.97872340425531912</v>
      </c>
      <c r="O9" s="24">
        <v>1</v>
      </c>
      <c r="P9" s="27">
        <v>1</v>
      </c>
      <c r="Q9" s="24">
        <v>3</v>
      </c>
      <c r="R9" s="27">
        <v>1</v>
      </c>
      <c r="S9" s="24">
        <v>48</v>
      </c>
      <c r="T9" s="27">
        <v>1</v>
      </c>
      <c r="U9" s="24"/>
      <c r="V9" s="24"/>
    </row>
    <row r="10" spans="1:27" x14ac:dyDescent="0.2">
      <c r="A10" s="25"/>
      <c r="B10" s="21" t="s">
        <v>18</v>
      </c>
      <c r="C10" s="24">
        <v>275</v>
      </c>
      <c r="D10" s="26">
        <v>0.98920863309352514</v>
      </c>
      <c r="E10" s="24">
        <v>39</v>
      </c>
      <c r="F10" s="27">
        <v>1</v>
      </c>
      <c r="G10" s="24">
        <v>46</v>
      </c>
      <c r="H10" s="27">
        <v>1</v>
      </c>
      <c r="I10" s="24">
        <v>48</v>
      </c>
      <c r="J10" s="26">
        <v>0.96</v>
      </c>
      <c r="K10" s="24">
        <v>45</v>
      </c>
      <c r="L10" s="27">
        <v>1</v>
      </c>
      <c r="M10" s="24">
        <v>45</v>
      </c>
      <c r="N10" s="26">
        <v>0.97826086956521741</v>
      </c>
      <c r="O10" s="24">
        <v>1</v>
      </c>
      <c r="P10" s="27">
        <v>1</v>
      </c>
      <c r="Q10" s="24">
        <v>3</v>
      </c>
      <c r="R10" s="27">
        <v>1</v>
      </c>
      <c r="S10" s="24">
        <v>48</v>
      </c>
      <c r="T10" s="27">
        <v>1</v>
      </c>
      <c r="U10" s="24"/>
      <c r="V10" s="24"/>
    </row>
    <row r="11" spans="1:27" x14ac:dyDescent="0.2">
      <c r="A11" s="25"/>
      <c r="B11" s="21" t="s">
        <v>19</v>
      </c>
      <c r="C11" s="24">
        <v>3</v>
      </c>
      <c r="D11" s="26"/>
      <c r="E11" s="24"/>
      <c r="F11" s="26"/>
      <c r="G11" s="24"/>
      <c r="H11" s="26"/>
      <c r="I11" s="24">
        <v>2</v>
      </c>
      <c r="J11" s="26"/>
      <c r="K11" s="24"/>
      <c r="L11" s="26"/>
      <c r="M11" s="24">
        <v>1</v>
      </c>
      <c r="N11" s="26"/>
      <c r="O11" s="24"/>
      <c r="P11" s="27"/>
      <c r="Q11" s="24"/>
      <c r="R11" s="26"/>
      <c r="S11" s="24"/>
      <c r="T11" s="27"/>
      <c r="U11" s="24"/>
      <c r="V11" s="24"/>
    </row>
    <row r="12" spans="1:27" ht="28.5" x14ac:dyDescent="0.2">
      <c r="A12" s="25">
        <v>5</v>
      </c>
      <c r="B12" s="21" t="s">
        <v>20</v>
      </c>
      <c r="C12" s="24">
        <v>255</v>
      </c>
      <c r="D12" s="26">
        <v>0.9107142857142857</v>
      </c>
      <c r="E12" s="24">
        <v>34</v>
      </c>
      <c r="F12" s="26">
        <v>0.85</v>
      </c>
      <c r="G12" s="24">
        <v>44</v>
      </c>
      <c r="H12" s="26">
        <v>0.95652173913043481</v>
      </c>
      <c r="I12" s="24">
        <v>49</v>
      </c>
      <c r="J12" s="26">
        <v>0.98</v>
      </c>
      <c r="K12" s="24">
        <v>36</v>
      </c>
      <c r="L12" s="26">
        <v>0.8</v>
      </c>
      <c r="M12" s="24">
        <v>41</v>
      </c>
      <c r="N12" s="26">
        <v>0.87234042553191493</v>
      </c>
      <c r="O12" s="24">
        <v>1</v>
      </c>
      <c r="P12" s="27">
        <v>1</v>
      </c>
      <c r="Q12" s="24">
        <v>2</v>
      </c>
      <c r="R12" s="26">
        <v>0.66666666666666663</v>
      </c>
      <c r="S12" s="24">
        <v>48</v>
      </c>
      <c r="T12" s="27">
        <v>1</v>
      </c>
      <c r="U12" s="24"/>
      <c r="V12" s="24"/>
    </row>
    <row r="13" spans="1:27" x14ac:dyDescent="0.2">
      <c r="A13" s="25"/>
      <c r="B13" s="21" t="s">
        <v>21</v>
      </c>
      <c r="C13" s="24"/>
      <c r="D13" s="26">
        <v>0.91726618705035967</v>
      </c>
      <c r="E13" s="24"/>
      <c r="F13" s="26">
        <v>0.87179487179487181</v>
      </c>
      <c r="G13" s="24"/>
      <c r="H13" s="26">
        <v>0.95652173913043481</v>
      </c>
      <c r="I13" s="24"/>
      <c r="J13" s="26">
        <v>0.98</v>
      </c>
      <c r="K13" s="24"/>
      <c r="L13" s="26">
        <v>0.8</v>
      </c>
      <c r="M13" s="24"/>
      <c r="N13" s="26">
        <v>0.89130434782608692</v>
      </c>
      <c r="O13" s="24"/>
      <c r="P13" s="27">
        <v>1</v>
      </c>
      <c r="Q13" s="24"/>
      <c r="R13" s="26">
        <v>0.66666666666666663</v>
      </c>
      <c r="S13" s="24"/>
      <c r="T13" s="27">
        <v>1</v>
      </c>
      <c r="U13" s="24"/>
      <c r="V13" s="24"/>
    </row>
    <row r="14" spans="1:27" ht="34.5" customHeight="1" x14ac:dyDescent="0.2">
      <c r="B14" s="21" t="s">
        <v>160</v>
      </c>
      <c r="C14" s="24">
        <v>23</v>
      </c>
      <c r="D14" s="26">
        <v>8.2733812949640287E-2</v>
      </c>
      <c r="E14" s="24">
        <v>5</v>
      </c>
      <c r="F14" s="26">
        <v>0.12820512820512819</v>
      </c>
      <c r="G14" s="24">
        <v>2</v>
      </c>
      <c r="H14" s="26">
        <v>4.3478260869565216E-2</v>
      </c>
      <c r="I14" s="24">
        <v>1</v>
      </c>
      <c r="J14" s="26">
        <v>0.02</v>
      </c>
      <c r="K14" s="24">
        <v>9</v>
      </c>
      <c r="L14" s="26">
        <v>0.2</v>
      </c>
      <c r="M14" s="24">
        <v>5</v>
      </c>
      <c r="N14" s="26">
        <v>0.10869565217391304</v>
      </c>
      <c r="O14" s="24">
        <v>0</v>
      </c>
      <c r="P14" s="26">
        <v>0</v>
      </c>
      <c r="Q14" s="24">
        <v>1</v>
      </c>
      <c r="R14" s="26">
        <v>0.33333333333333331</v>
      </c>
      <c r="S14" s="24">
        <v>0</v>
      </c>
      <c r="T14" s="26">
        <v>0</v>
      </c>
      <c r="U14" s="24"/>
      <c r="V14" s="24"/>
    </row>
    <row r="15" spans="1:27" ht="29.25" thickBot="1" x14ac:dyDescent="0.25">
      <c r="B15" s="36" t="s">
        <v>22</v>
      </c>
      <c r="C15" s="37">
        <v>25</v>
      </c>
      <c r="D15" s="38">
        <v>8.9285714285714288E-2</v>
      </c>
      <c r="E15" s="37">
        <v>6</v>
      </c>
      <c r="F15" s="38">
        <v>0.15</v>
      </c>
      <c r="G15" s="37">
        <v>2</v>
      </c>
      <c r="H15" s="38">
        <v>4.3478260869565216E-2</v>
      </c>
      <c r="I15" s="37">
        <v>1</v>
      </c>
      <c r="J15" s="38">
        <v>0.02</v>
      </c>
      <c r="K15" s="37">
        <v>9</v>
      </c>
      <c r="L15" s="38">
        <v>0.2</v>
      </c>
      <c r="M15" s="37">
        <v>6</v>
      </c>
      <c r="N15" s="38">
        <v>0.1276595744680851</v>
      </c>
      <c r="O15" s="37">
        <v>0</v>
      </c>
      <c r="P15" s="38">
        <v>0</v>
      </c>
      <c r="Q15" s="37">
        <v>1</v>
      </c>
      <c r="R15" s="38">
        <v>0.33333333333333331</v>
      </c>
      <c r="S15" s="37">
        <v>0</v>
      </c>
      <c r="T15" s="38">
        <v>0</v>
      </c>
      <c r="U15" s="37"/>
      <c r="V15" s="37"/>
    </row>
    <row r="16" spans="1:27" s="1" customFormat="1" ht="36.75" customHeight="1" x14ac:dyDescent="0.2">
      <c r="A16" s="111" t="s">
        <v>23</v>
      </c>
      <c r="B16" s="39" t="s">
        <v>159</v>
      </c>
      <c r="C16" s="40">
        <f>E16+G16+I16+K16+M16+O16+Q16+S16</f>
        <v>2</v>
      </c>
      <c r="D16" s="41">
        <v>1</v>
      </c>
      <c r="E16" s="40"/>
      <c r="F16" s="41"/>
      <c r="G16" s="40"/>
      <c r="H16" s="42"/>
      <c r="I16" s="40">
        <v>1</v>
      </c>
      <c r="J16" s="41">
        <v>1</v>
      </c>
      <c r="K16" s="40"/>
      <c r="L16" s="41"/>
      <c r="M16" s="40">
        <v>1</v>
      </c>
      <c r="N16" s="41">
        <v>1</v>
      </c>
      <c r="O16" s="43"/>
      <c r="P16" s="42"/>
      <c r="Q16" s="40"/>
      <c r="R16" s="42"/>
      <c r="S16" s="40"/>
      <c r="T16" s="42"/>
      <c r="U16" s="40"/>
      <c r="V16" s="44"/>
      <c r="W16" s="5"/>
      <c r="X16" s="6"/>
      <c r="Y16" s="6"/>
      <c r="Z16" s="6"/>
      <c r="AA16" s="6"/>
    </row>
    <row r="17" spans="1:27" s="1" customFormat="1" ht="21.75" customHeight="1" x14ac:dyDescent="0.2">
      <c r="A17" s="112"/>
      <c r="B17" s="20" t="s">
        <v>24</v>
      </c>
      <c r="C17" s="17">
        <f>E17+G17+I17+K17+M17+O17+Q17+S17</f>
        <v>2</v>
      </c>
      <c r="D17" s="18">
        <f>C17/C16</f>
        <v>1</v>
      </c>
      <c r="E17" s="17"/>
      <c r="F17" s="18"/>
      <c r="G17" s="17"/>
      <c r="H17" s="4"/>
      <c r="I17" s="17">
        <v>1</v>
      </c>
      <c r="J17" s="18">
        <f>I17/I16</f>
        <v>1</v>
      </c>
      <c r="K17" s="17"/>
      <c r="L17" s="18"/>
      <c r="M17" s="17">
        <v>1</v>
      </c>
      <c r="N17" s="18">
        <f>M17/M16</f>
        <v>1</v>
      </c>
      <c r="O17" s="19"/>
      <c r="P17" s="4"/>
      <c r="Q17" s="17"/>
      <c r="R17" s="4"/>
      <c r="S17" s="17"/>
      <c r="T17" s="4"/>
      <c r="U17" s="17"/>
      <c r="V17" s="10"/>
      <c r="W17" s="5"/>
      <c r="X17" s="6"/>
      <c r="Y17" s="6"/>
      <c r="Z17" s="6"/>
      <c r="AA17" s="6"/>
    </row>
    <row r="18" spans="1:27" s="1" customFormat="1" ht="45.75" customHeight="1" x14ac:dyDescent="0.2">
      <c r="A18" s="112"/>
      <c r="B18" s="14" t="s">
        <v>25</v>
      </c>
      <c r="C18" s="82">
        <f t="shared" ref="C18" si="0">E18+G18+I18+K18+M18+O18+Q18+S18+U18</f>
        <v>273</v>
      </c>
      <c r="D18" s="9">
        <v>1</v>
      </c>
      <c r="E18" s="2">
        <v>39</v>
      </c>
      <c r="F18" s="9">
        <v>1</v>
      </c>
      <c r="G18" s="2">
        <v>45</v>
      </c>
      <c r="H18" s="9">
        <v>1</v>
      </c>
      <c r="I18" s="2">
        <v>48</v>
      </c>
      <c r="J18" s="9">
        <v>1</v>
      </c>
      <c r="K18" s="2">
        <v>44</v>
      </c>
      <c r="L18" s="9">
        <v>1</v>
      </c>
      <c r="M18" s="2">
        <v>45</v>
      </c>
      <c r="N18" s="9">
        <v>1</v>
      </c>
      <c r="O18" s="3">
        <v>1</v>
      </c>
      <c r="P18" s="9">
        <v>1</v>
      </c>
      <c r="Q18" s="13">
        <v>3</v>
      </c>
      <c r="R18" s="9">
        <v>1</v>
      </c>
      <c r="S18" s="2">
        <v>48</v>
      </c>
      <c r="T18" s="9">
        <v>1</v>
      </c>
      <c r="U18" s="15"/>
      <c r="V18" s="83"/>
      <c r="W18" s="8"/>
      <c r="X18" s="11"/>
      <c r="Y18" s="11"/>
      <c r="Z18" s="11"/>
      <c r="AA18" s="11"/>
    </row>
    <row r="19" spans="1:27" s="1" customFormat="1" ht="23.25" customHeight="1" x14ac:dyDescent="0.2">
      <c r="A19" s="112"/>
      <c r="B19" s="12" t="s">
        <v>26</v>
      </c>
      <c r="C19" s="82"/>
      <c r="D19" s="7">
        <v>0.99272727272727268</v>
      </c>
      <c r="E19" s="2"/>
      <c r="F19" s="9">
        <v>1</v>
      </c>
      <c r="G19" s="2"/>
      <c r="H19" s="7">
        <v>0.97826086956521741</v>
      </c>
      <c r="I19" s="2"/>
      <c r="J19" s="9">
        <v>1</v>
      </c>
      <c r="K19" s="2"/>
      <c r="L19" s="7">
        <v>0.97777777777777775</v>
      </c>
      <c r="M19" s="2"/>
      <c r="N19" s="9">
        <v>1</v>
      </c>
      <c r="O19" s="3"/>
      <c r="P19" s="9">
        <v>1</v>
      </c>
      <c r="Q19" s="13"/>
      <c r="R19" s="9">
        <v>1</v>
      </c>
      <c r="S19" s="2"/>
      <c r="T19" s="9">
        <v>1</v>
      </c>
      <c r="U19" s="15"/>
      <c r="V19" s="83"/>
      <c r="W19" s="8"/>
      <c r="X19" s="11"/>
      <c r="Y19" s="11"/>
      <c r="Z19" s="11"/>
      <c r="AA19" s="11"/>
    </row>
    <row r="20" spans="1:27" ht="42.75" x14ac:dyDescent="0.2">
      <c r="A20" s="112"/>
      <c r="B20" s="84" t="s">
        <v>27</v>
      </c>
      <c r="C20" s="85">
        <v>268</v>
      </c>
      <c r="D20" s="86">
        <v>0.98168498168498164</v>
      </c>
      <c r="E20" s="85">
        <v>37</v>
      </c>
      <c r="F20" s="86">
        <v>0.94871794871794868</v>
      </c>
      <c r="G20" s="85">
        <v>45</v>
      </c>
      <c r="H20" s="101">
        <v>1</v>
      </c>
      <c r="I20" s="85">
        <v>48</v>
      </c>
      <c r="J20" s="101">
        <v>1</v>
      </c>
      <c r="K20" s="85">
        <v>42</v>
      </c>
      <c r="L20" s="86">
        <v>0.95454545454545459</v>
      </c>
      <c r="M20" s="85">
        <v>44</v>
      </c>
      <c r="N20" s="86">
        <v>0.97777777777777775</v>
      </c>
      <c r="O20" s="85">
        <v>1</v>
      </c>
      <c r="P20" s="87">
        <v>1</v>
      </c>
      <c r="Q20" s="85">
        <v>3</v>
      </c>
      <c r="R20" s="101">
        <v>1</v>
      </c>
      <c r="S20" s="85">
        <v>48</v>
      </c>
      <c r="T20" s="101">
        <v>1</v>
      </c>
      <c r="U20" s="85"/>
      <c r="V20" s="88"/>
    </row>
    <row r="21" spans="1:27" ht="29.25" thickBot="1" x14ac:dyDescent="0.25">
      <c r="A21" s="113"/>
      <c r="B21" s="89" t="s">
        <v>158</v>
      </c>
      <c r="C21" s="90">
        <v>5</v>
      </c>
      <c r="D21" s="91">
        <v>1.8315018315018316E-2</v>
      </c>
      <c r="E21" s="90">
        <v>2</v>
      </c>
      <c r="F21" s="91">
        <v>5.128205128205128E-2</v>
      </c>
      <c r="G21" s="90">
        <v>0</v>
      </c>
      <c r="H21" s="91">
        <v>0</v>
      </c>
      <c r="I21" s="90">
        <v>0</v>
      </c>
      <c r="J21" s="91">
        <v>0</v>
      </c>
      <c r="K21" s="90">
        <v>2</v>
      </c>
      <c r="L21" s="91">
        <v>4.5454545454545456E-2</v>
      </c>
      <c r="M21" s="90">
        <v>1</v>
      </c>
      <c r="N21" s="91">
        <v>2.2222222222222223E-2</v>
      </c>
      <c r="O21" s="90">
        <v>0</v>
      </c>
      <c r="P21" s="92">
        <v>0</v>
      </c>
      <c r="Q21" s="90">
        <v>0</v>
      </c>
      <c r="R21" s="91">
        <v>0</v>
      </c>
      <c r="S21" s="90">
        <v>0</v>
      </c>
      <c r="T21" s="91">
        <v>0</v>
      </c>
      <c r="U21" s="90"/>
      <c r="V21" s="93"/>
    </row>
    <row r="22" spans="1:27" ht="42.75" x14ac:dyDescent="0.2">
      <c r="A22" s="111" t="s">
        <v>28</v>
      </c>
      <c r="B22" s="49" t="s">
        <v>29</v>
      </c>
      <c r="C22" s="50">
        <v>3</v>
      </c>
      <c r="D22" s="99">
        <v>1</v>
      </c>
      <c r="E22" s="50"/>
      <c r="F22" s="51"/>
      <c r="G22" s="50"/>
      <c r="H22" s="51"/>
      <c r="I22" s="50">
        <v>2</v>
      </c>
      <c r="J22" s="99">
        <v>1</v>
      </c>
      <c r="K22" s="50"/>
      <c r="L22" s="51"/>
      <c r="M22" s="50">
        <v>1</v>
      </c>
      <c r="N22" s="99">
        <v>1</v>
      </c>
      <c r="O22" s="50"/>
      <c r="P22" s="52"/>
      <c r="Q22" s="50"/>
      <c r="R22" s="51"/>
      <c r="S22" s="50"/>
      <c r="T22" s="51"/>
      <c r="U22" s="50"/>
      <c r="V22" s="53"/>
    </row>
    <row r="23" spans="1:27" x14ac:dyDescent="0.2">
      <c r="A23" s="112"/>
      <c r="B23" s="35" t="s">
        <v>24</v>
      </c>
      <c r="C23" s="32">
        <v>3</v>
      </c>
      <c r="D23" s="100">
        <v>1</v>
      </c>
      <c r="E23" s="32"/>
      <c r="F23" s="33"/>
      <c r="G23" s="32"/>
      <c r="H23" s="33"/>
      <c r="I23" s="32">
        <v>2</v>
      </c>
      <c r="J23" s="100">
        <v>1</v>
      </c>
      <c r="K23" s="32"/>
      <c r="L23" s="33"/>
      <c r="M23" s="32">
        <v>1</v>
      </c>
      <c r="N23" s="100">
        <v>1</v>
      </c>
      <c r="O23" s="32"/>
      <c r="P23" s="34"/>
      <c r="Q23" s="32"/>
      <c r="R23" s="33"/>
      <c r="S23" s="32"/>
      <c r="T23" s="33"/>
      <c r="U23" s="32"/>
      <c r="V23" s="54"/>
    </row>
    <row r="24" spans="1:27" x14ac:dyDescent="0.2">
      <c r="A24" s="112"/>
      <c r="B24" s="31" t="s">
        <v>30</v>
      </c>
      <c r="C24" s="32">
        <v>3</v>
      </c>
      <c r="D24" s="100">
        <v>1</v>
      </c>
      <c r="E24" s="32"/>
      <c r="F24" s="33"/>
      <c r="G24" s="32"/>
      <c r="H24" s="33"/>
      <c r="I24" s="32">
        <v>2</v>
      </c>
      <c r="J24" s="33"/>
      <c r="K24" s="32"/>
      <c r="L24" s="33"/>
      <c r="M24" s="32">
        <v>1</v>
      </c>
      <c r="N24" s="33"/>
      <c r="O24" s="32"/>
      <c r="P24" s="34"/>
      <c r="Q24" s="32"/>
      <c r="R24" s="33"/>
      <c r="S24" s="32"/>
      <c r="T24" s="33"/>
      <c r="U24" s="32"/>
      <c r="V24" s="54"/>
    </row>
    <row r="25" spans="1:27" ht="42.75" x14ac:dyDescent="0.2">
      <c r="A25" s="112"/>
      <c r="B25" s="21" t="s">
        <v>31</v>
      </c>
      <c r="C25" s="24">
        <v>273</v>
      </c>
      <c r="D25" s="27">
        <v>1</v>
      </c>
      <c r="E25" s="24">
        <v>39</v>
      </c>
      <c r="F25" s="27">
        <v>1</v>
      </c>
      <c r="G25" s="24">
        <v>45</v>
      </c>
      <c r="H25" s="27">
        <v>1</v>
      </c>
      <c r="I25" s="24">
        <v>48</v>
      </c>
      <c r="J25" s="27">
        <v>1</v>
      </c>
      <c r="K25" s="24">
        <v>44</v>
      </c>
      <c r="L25" s="27">
        <v>1</v>
      </c>
      <c r="M25" s="24">
        <v>45</v>
      </c>
      <c r="N25" s="27">
        <v>1</v>
      </c>
      <c r="O25" s="24">
        <v>1</v>
      </c>
      <c r="P25" s="28">
        <v>1</v>
      </c>
      <c r="Q25" s="24">
        <v>3</v>
      </c>
      <c r="R25" s="27">
        <v>1</v>
      </c>
      <c r="S25" s="24">
        <v>48</v>
      </c>
      <c r="T25" s="27">
        <v>1</v>
      </c>
      <c r="U25" s="24"/>
      <c r="V25" s="55"/>
    </row>
    <row r="26" spans="1:27" x14ac:dyDescent="0.2">
      <c r="A26" s="112"/>
      <c r="B26" s="30" t="s">
        <v>26</v>
      </c>
      <c r="C26" s="24"/>
      <c r="D26" s="26">
        <v>0.99272727272727268</v>
      </c>
      <c r="E26" s="24"/>
      <c r="F26" s="27">
        <v>1</v>
      </c>
      <c r="G26" s="24"/>
      <c r="H26" s="26">
        <v>0.97826086956521741</v>
      </c>
      <c r="I26" s="24"/>
      <c r="J26" s="27">
        <v>1</v>
      </c>
      <c r="K26" s="24"/>
      <c r="L26" s="26">
        <v>0.97777777777777775</v>
      </c>
      <c r="M26" s="24"/>
      <c r="N26" s="27">
        <v>1</v>
      </c>
      <c r="O26" s="24"/>
      <c r="P26" s="28">
        <v>1</v>
      </c>
      <c r="Q26" s="24"/>
      <c r="R26" s="27">
        <v>1</v>
      </c>
      <c r="S26" s="24"/>
      <c r="T26" s="27">
        <v>1</v>
      </c>
      <c r="U26" s="24"/>
      <c r="V26" s="55"/>
    </row>
    <row r="27" spans="1:27" ht="28.5" x14ac:dyDescent="0.2">
      <c r="A27" s="112"/>
      <c r="B27" s="21" t="s">
        <v>32</v>
      </c>
      <c r="C27" s="24">
        <v>254</v>
      </c>
      <c r="D27" s="26">
        <v>0.93040293040293043</v>
      </c>
      <c r="E27" s="24">
        <v>34</v>
      </c>
      <c r="F27" s="26">
        <v>0.87179487179487181</v>
      </c>
      <c r="G27" s="24">
        <v>43</v>
      </c>
      <c r="H27" s="26">
        <v>0.9555555555555556</v>
      </c>
      <c r="I27" s="24">
        <v>47</v>
      </c>
      <c r="J27" s="26">
        <v>0.97916666666666663</v>
      </c>
      <c r="K27" s="24">
        <v>38</v>
      </c>
      <c r="L27" s="26">
        <v>0.86363636363636365</v>
      </c>
      <c r="M27" s="24">
        <v>41</v>
      </c>
      <c r="N27" s="26">
        <v>0.91111111111111109</v>
      </c>
      <c r="O27" s="24">
        <v>1</v>
      </c>
      <c r="P27" s="28">
        <v>1</v>
      </c>
      <c r="Q27" s="24">
        <v>2</v>
      </c>
      <c r="R27" s="26">
        <v>0.66666666666666663</v>
      </c>
      <c r="S27" s="24">
        <v>48</v>
      </c>
      <c r="T27" s="27">
        <v>1</v>
      </c>
      <c r="U27" s="24"/>
      <c r="V27" s="55"/>
    </row>
    <row r="28" spans="1:27" ht="29.25" thickBot="1" x14ac:dyDescent="0.25">
      <c r="A28" s="113"/>
      <c r="B28" s="56" t="s">
        <v>33</v>
      </c>
      <c r="C28" s="57">
        <v>19</v>
      </c>
      <c r="D28" s="58">
        <v>6.95970695970696E-2</v>
      </c>
      <c r="E28" s="57">
        <v>5</v>
      </c>
      <c r="F28" s="58">
        <v>0.12820512820512819</v>
      </c>
      <c r="G28" s="57">
        <v>2</v>
      </c>
      <c r="H28" s="58">
        <v>4.4444444444444446E-2</v>
      </c>
      <c r="I28" s="57">
        <v>1</v>
      </c>
      <c r="J28" s="58">
        <v>2.0833333333333332E-2</v>
      </c>
      <c r="K28" s="57">
        <v>6</v>
      </c>
      <c r="L28" s="58">
        <v>0.13636363636363635</v>
      </c>
      <c r="M28" s="57">
        <v>4</v>
      </c>
      <c r="N28" s="58">
        <v>8.8888888888888892E-2</v>
      </c>
      <c r="O28" s="57">
        <v>0</v>
      </c>
      <c r="P28" s="59">
        <v>0</v>
      </c>
      <c r="Q28" s="57">
        <v>1</v>
      </c>
      <c r="R28" s="58">
        <v>0.33333333333333331</v>
      </c>
      <c r="S28" s="57">
        <v>0</v>
      </c>
      <c r="T28" s="58">
        <v>0</v>
      </c>
      <c r="U28" s="57"/>
      <c r="V28" s="60"/>
    </row>
    <row r="29" spans="1:27" ht="28.5" x14ac:dyDescent="0.2">
      <c r="A29" s="108" t="s">
        <v>34</v>
      </c>
      <c r="B29" s="66" t="s">
        <v>35</v>
      </c>
      <c r="C29" s="67">
        <v>12</v>
      </c>
      <c r="D29" s="68">
        <v>4.3956043956043959E-2</v>
      </c>
      <c r="E29" s="67">
        <v>1</v>
      </c>
      <c r="F29" s="68">
        <v>2.564102564102564E-2</v>
      </c>
      <c r="G29" s="67">
        <v>5</v>
      </c>
      <c r="H29" s="68">
        <v>0.1111111111111111</v>
      </c>
      <c r="I29" s="67">
        <v>0</v>
      </c>
      <c r="J29" s="68">
        <v>0</v>
      </c>
      <c r="K29" s="67">
        <v>2</v>
      </c>
      <c r="L29" s="68">
        <v>4.5454545454545456E-2</v>
      </c>
      <c r="M29" s="67">
        <v>3</v>
      </c>
      <c r="N29" s="68">
        <v>6.6666666666666666E-2</v>
      </c>
      <c r="O29" s="67">
        <v>0</v>
      </c>
      <c r="P29" s="69">
        <v>0</v>
      </c>
      <c r="Q29" s="67">
        <v>0</v>
      </c>
      <c r="R29" s="68">
        <v>0</v>
      </c>
      <c r="S29" s="67">
        <v>1</v>
      </c>
      <c r="T29" s="68">
        <v>2.0833333333333332E-2</v>
      </c>
      <c r="U29" s="67"/>
      <c r="V29" s="70"/>
    </row>
    <row r="30" spans="1:27" x14ac:dyDescent="0.2">
      <c r="A30" s="109"/>
      <c r="B30" s="71" t="s">
        <v>26</v>
      </c>
      <c r="C30" s="72"/>
      <c r="D30" s="73">
        <v>4.363636363636364E-2</v>
      </c>
      <c r="E30" s="72"/>
      <c r="F30" s="73">
        <v>2.564102564102564E-2</v>
      </c>
      <c r="G30" s="72"/>
      <c r="H30" s="73">
        <v>0.10869565217391304</v>
      </c>
      <c r="I30" s="72"/>
      <c r="J30" s="73">
        <v>0</v>
      </c>
      <c r="K30" s="72"/>
      <c r="L30" s="73">
        <v>4.4444444444444446E-2</v>
      </c>
      <c r="M30" s="72"/>
      <c r="N30" s="73">
        <v>6.6666666666666666E-2</v>
      </c>
      <c r="O30" s="72"/>
      <c r="P30" s="74">
        <v>0</v>
      </c>
      <c r="Q30" s="72"/>
      <c r="R30" s="73">
        <v>0</v>
      </c>
      <c r="S30" s="72"/>
      <c r="T30" s="73">
        <v>2.0833333333333332E-2</v>
      </c>
      <c r="U30" s="72"/>
      <c r="V30" s="75"/>
    </row>
    <row r="31" spans="1:27" ht="28.5" x14ac:dyDescent="0.2">
      <c r="A31" s="109"/>
      <c r="B31" s="76" t="s">
        <v>36</v>
      </c>
      <c r="C31" s="72">
        <v>12</v>
      </c>
      <c r="D31" s="96">
        <v>1</v>
      </c>
      <c r="E31" s="72">
        <v>1</v>
      </c>
      <c r="F31" s="96">
        <v>1</v>
      </c>
      <c r="G31" s="72">
        <v>5</v>
      </c>
      <c r="H31" s="96">
        <v>1</v>
      </c>
      <c r="I31" s="72"/>
      <c r="J31" s="73"/>
      <c r="K31" s="72">
        <v>2</v>
      </c>
      <c r="L31" s="96">
        <v>1</v>
      </c>
      <c r="M31" s="72">
        <v>3</v>
      </c>
      <c r="N31" s="96">
        <v>1</v>
      </c>
      <c r="O31" s="72"/>
      <c r="P31" s="74"/>
      <c r="Q31" s="72"/>
      <c r="R31" s="73"/>
      <c r="S31" s="72">
        <v>1</v>
      </c>
      <c r="T31" s="96">
        <v>1</v>
      </c>
      <c r="U31" s="72"/>
      <c r="V31" s="75"/>
    </row>
    <row r="32" spans="1:27" ht="15" thickBot="1" x14ac:dyDescent="0.25">
      <c r="A32" s="110"/>
      <c r="B32" s="77" t="s">
        <v>37</v>
      </c>
      <c r="C32" s="78">
        <v>0</v>
      </c>
      <c r="D32" s="79">
        <v>0</v>
      </c>
      <c r="E32" s="78"/>
      <c r="F32" s="79"/>
      <c r="G32" s="78"/>
      <c r="H32" s="79"/>
      <c r="I32" s="78"/>
      <c r="J32" s="79"/>
      <c r="K32" s="78"/>
      <c r="L32" s="79"/>
      <c r="M32" s="78"/>
      <c r="N32" s="79"/>
      <c r="O32" s="78"/>
      <c r="P32" s="80"/>
      <c r="Q32" s="78"/>
      <c r="R32" s="79"/>
      <c r="S32" s="78"/>
      <c r="T32" s="79"/>
      <c r="U32" s="78"/>
      <c r="V32" s="81"/>
    </row>
    <row r="33" spans="1:22" ht="42.75" x14ac:dyDescent="0.2">
      <c r="A33" s="111" t="s">
        <v>38</v>
      </c>
      <c r="B33" s="61" t="s">
        <v>39</v>
      </c>
      <c r="C33" s="62">
        <v>13</v>
      </c>
      <c r="D33" s="63">
        <v>4.7619047619047616E-2</v>
      </c>
      <c r="E33" s="62">
        <v>2</v>
      </c>
      <c r="F33" s="63">
        <v>5.128205128205128E-2</v>
      </c>
      <c r="G33" s="62">
        <v>5</v>
      </c>
      <c r="H33" s="63">
        <v>0.1111111111111111</v>
      </c>
      <c r="I33" s="62">
        <v>4</v>
      </c>
      <c r="J33" s="63">
        <v>8.3333333333333329E-2</v>
      </c>
      <c r="K33" s="62">
        <v>1</v>
      </c>
      <c r="L33" s="63">
        <v>2.2727272727272728E-2</v>
      </c>
      <c r="M33" s="62"/>
      <c r="N33" s="63"/>
      <c r="O33" s="62"/>
      <c r="P33" s="64"/>
      <c r="Q33" s="62"/>
      <c r="R33" s="63"/>
      <c r="S33" s="62">
        <v>1</v>
      </c>
      <c r="T33" s="63">
        <v>2.0833333333333332E-2</v>
      </c>
      <c r="U33" s="62"/>
      <c r="V33" s="65"/>
    </row>
    <row r="34" spans="1:22" x14ac:dyDescent="0.2">
      <c r="A34" s="112"/>
      <c r="B34" s="21" t="s">
        <v>26</v>
      </c>
      <c r="C34" s="24"/>
      <c r="D34" s="26">
        <v>4.7272727272727272E-2</v>
      </c>
      <c r="E34" s="24"/>
      <c r="F34" s="26">
        <v>5.128205128205128E-2</v>
      </c>
      <c r="G34" s="24"/>
      <c r="H34" s="26">
        <v>0.10869565217391304</v>
      </c>
      <c r="I34" s="24"/>
      <c r="J34" s="26">
        <v>8.3333333333333329E-2</v>
      </c>
      <c r="K34" s="24"/>
      <c r="L34" s="26">
        <v>2.2222222222222223E-2</v>
      </c>
      <c r="M34" s="24"/>
      <c r="N34" s="26"/>
      <c r="O34" s="24"/>
      <c r="P34" s="28"/>
      <c r="Q34" s="24"/>
      <c r="R34" s="26"/>
      <c r="S34" s="24"/>
      <c r="T34" s="26">
        <v>2.0833333333333332E-2</v>
      </c>
      <c r="U34" s="24"/>
      <c r="V34" s="55"/>
    </row>
    <row r="35" spans="1:22" ht="28.5" x14ac:dyDescent="0.2">
      <c r="A35" s="112"/>
      <c r="B35" s="21" t="s">
        <v>40</v>
      </c>
      <c r="C35" s="24">
        <v>13</v>
      </c>
      <c r="D35" s="27">
        <v>1</v>
      </c>
      <c r="E35" s="24">
        <v>2</v>
      </c>
      <c r="F35" s="27">
        <v>1</v>
      </c>
      <c r="G35" s="24">
        <v>5</v>
      </c>
      <c r="H35" s="27">
        <v>1</v>
      </c>
      <c r="I35" s="24">
        <v>4</v>
      </c>
      <c r="J35" s="27">
        <v>1</v>
      </c>
      <c r="K35" s="24">
        <v>1</v>
      </c>
      <c r="L35" s="27">
        <v>1</v>
      </c>
      <c r="M35" s="24"/>
      <c r="N35" s="26"/>
      <c r="O35" s="24"/>
      <c r="P35" s="28"/>
      <c r="Q35" s="24"/>
      <c r="R35" s="26"/>
      <c r="S35" s="24">
        <v>1</v>
      </c>
      <c r="T35" s="27">
        <v>1</v>
      </c>
      <c r="U35" s="24"/>
      <c r="V35" s="55"/>
    </row>
    <row r="36" spans="1:22" ht="29.25" thickBot="1" x14ac:dyDescent="0.25">
      <c r="A36" s="113"/>
      <c r="B36" s="56" t="s">
        <v>41</v>
      </c>
      <c r="C36" s="57">
        <v>0</v>
      </c>
      <c r="D36" s="58">
        <v>0</v>
      </c>
      <c r="E36" s="57">
        <v>0</v>
      </c>
      <c r="F36" s="58"/>
      <c r="G36" s="57"/>
      <c r="H36" s="58"/>
      <c r="I36" s="57">
        <v>0</v>
      </c>
      <c r="J36" s="58"/>
      <c r="K36" s="57">
        <v>0</v>
      </c>
      <c r="L36" s="58"/>
      <c r="M36" s="57"/>
      <c r="N36" s="58"/>
      <c r="O36" s="57"/>
      <c r="P36" s="59"/>
      <c r="Q36" s="57"/>
      <c r="R36" s="58"/>
      <c r="S36" s="57">
        <v>0</v>
      </c>
      <c r="T36" s="58"/>
      <c r="U36" s="57"/>
      <c r="V36" s="60"/>
    </row>
    <row r="37" spans="1:22" ht="28.5" x14ac:dyDescent="0.2">
      <c r="A37" s="108" t="s">
        <v>42</v>
      </c>
      <c r="B37" s="66" t="s">
        <v>43</v>
      </c>
      <c r="C37" s="67">
        <v>151</v>
      </c>
      <c r="D37" s="68">
        <v>0.54909090909090907</v>
      </c>
      <c r="E37" s="67">
        <v>18</v>
      </c>
      <c r="F37" s="68">
        <v>0.46153846153846156</v>
      </c>
      <c r="G37" s="67">
        <v>20</v>
      </c>
      <c r="H37" s="68">
        <v>0.43478260869565216</v>
      </c>
      <c r="I37" s="67">
        <v>29</v>
      </c>
      <c r="J37" s="68">
        <v>0.60416666666666663</v>
      </c>
      <c r="K37" s="67">
        <v>40</v>
      </c>
      <c r="L37" s="68">
        <v>0.88888888888888884</v>
      </c>
      <c r="M37" s="67">
        <v>10</v>
      </c>
      <c r="N37" s="68">
        <v>0.22222222222222221</v>
      </c>
      <c r="O37" s="67">
        <v>0</v>
      </c>
      <c r="P37" s="69">
        <v>0</v>
      </c>
      <c r="Q37" s="67">
        <v>0</v>
      </c>
      <c r="R37" s="68">
        <v>0</v>
      </c>
      <c r="S37" s="67">
        <v>34</v>
      </c>
      <c r="T37" s="68">
        <v>0.70833333333333337</v>
      </c>
      <c r="U37" s="67"/>
      <c r="V37" s="70"/>
    </row>
    <row r="38" spans="1:22" ht="28.5" x14ac:dyDescent="0.2">
      <c r="A38" s="109"/>
      <c r="B38" s="76" t="s">
        <v>44</v>
      </c>
      <c r="C38" s="72">
        <v>144</v>
      </c>
      <c r="D38" s="73">
        <v>0.95364238410596025</v>
      </c>
      <c r="E38" s="72">
        <v>17</v>
      </c>
      <c r="F38" s="73">
        <v>0.94444444444444442</v>
      </c>
      <c r="G38" s="72">
        <v>20</v>
      </c>
      <c r="H38" s="96">
        <v>1</v>
      </c>
      <c r="I38" s="72">
        <v>28</v>
      </c>
      <c r="J38" s="73">
        <v>0.96551724137931039</v>
      </c>
      <c r="K38" s="72">
        <v>35</v>
      </c>
      <c r="L38" s="73">
        <v>0.875</v>
      </c>
      <c r="M38" s="72">
        <v>10</v>
      </c>
      <c r="N38" s="96">
        <v>1</v>
      </c>
      <c r="O38" s="72"/>
      <c r="P38" s="74"/>
      <c r="Q38" s="72"/>
      <c r="R38" s="73"/>
      <c r="S38" s="72">
        <v>34</v>
      </c>
      <c r="T38" s="96">
        <v>1</v>
      </c>
      <c r="U38" s="72"/>
      <c r="V38" s="75"/>
    </row>
    <row r="39" spans="1:22" ht="29.25" thickBot="1" x14ac:dyDescent="0.25">
      <c r="A39" s="110"/>
      <c r="B39" s="77" t="s">
        <v>45</v>
      </c>
      <c r="C39" s="78">
        <v>7</v>
      </c>
      <c r="D39" s="79">
        <v>4.6357615894039736E-2</v>
      </c>
      <c r="E39" s="78">
        <v>1</v>
      </c>
      <c r="F39" s="79"/>
      <c r="G39" s="78">
        <v>0</v>
      </c>
      <c r="H39" s="79">
        <v>0</v>
      </c>
      <c r="I39" s="78">
        <v>1</v>
      </c>
      <c r="J39" s="79"/>
      <c r="K39" s="78">
        <v>5</v>
      </c>
      <c r="L39" s="79">
        <v>0.29411764705882354</v>
      </c>
      <c r="M39" s="78">
        <v>0</v>
      </c>
      <c r="N39" s="79"/>
      <c r="O39" s="78"/>
      <c r="P39" s="80"/>
      <c r="Q39" s="78"/>
      <c r="R39" s="79"/>
      <c r="S39" s="78">
        <v>0</v>
      </c>
      <c r="T39" s="79">
        <v>0</v>
      </c>
      <c r="U39" s="78"/>
      <c r="V39" s="81"/>
    </row>
    <row r="40" spans="1:22" ht="42.75" x14ac:dyDescent="0.2">
      <c r="A40" s="106" t="s">
        <v>46</v>
      </c>
      <c r="B40" s="45" t="s">
        <v>47</v>
      </c>
      <c r="C40" s="46">
        <v>87</v>
      </c>
      <c r="D40" s="47">
        <v>0.31868131868131866</v>
      </c>
      <c r="E40" s="46">
        <v>15</v>
      </c>
      <c r="F40" s="47">
        <v>0.38461538461538464</v>
      </c>
      <c r="G40" s="46">
        <v>22</v>
      </c>
      <c r="H40" s="47">
        <v>0.48888888888888887</v>
      </c>
      <c r="I40" s="46">
        <v>15</v>
      </c>
      <c r="J40" s="47">
        <v>0.3125</v>
      </c>
      <c r="K40" s="46">
        <v>7</v>
      </c>
      <c r="L40" s="47">
        <v>0.15909090909090909</v>
      </c>
      <c r="M40" s="46">
        <v>21</v>
      </c>
      <c r="N40" s="47">
        <v>0.46666666666666667</v>
      </c>
      <c r="O40" s="46">
        <v>1</v>
      </c>
      <c r="P40" s="48">
        <v>1</v>
      </c>
      <c r="Q40" s="46">
        <v>3</v>
      </c>
      <c r="R40" s="98">
        <v>1</v>
      </c>
      <c r="S40" s="46">
        <v>3</v>
      </c>
      <c r="T40" s="47">
        <v>6.25E-2</v>
      </c>
      <c r="U40" s="46"/>
      <c r="V40" s="46"/>
    </row>
    <row r="41" spans="1:22" x14ac:dyDescent="0.2">
      <c r="A41" s="107"/>
      <c r="B41" s="21" t="s">
        <v>26</v>
      </c>
      <c r="C41" s="24"/>
      <c r="D41" s="26">
        <v>0.31636363636363635</v>
      </c>
      <c r="E41" s="24"/>
      <c r="F41" s="26">
        <v>0.38461538461538464</v>
      </c>
      <c r="G41" s="24"/>
      <c r="H41" s="26">
        <v>0.47826086956521741</v>
      </c>
      <c r="I41" s="24"/>
      <c r="J41" s="26">
        <v>0.3125</v>
      </c>
      <c r="K41" s="24"/>
      <c r="L41" s="26">
        <v>0.15555555555555556</v>
      </c>
      <c r="M41" s="24"/>
      <c r="N41" s="26">
        <v>0.46666666666666667</v>
      </c>
      <c r="O41" s="24"/>
      <c r="P41" s="28">
        <v>1</v>
      </c>
      <c r="Q41" s="24"/>
      <c r="R41" s="27">
        <v>1</v>
      </c>
      <c r="S41" s="24"/>
      <c r="T41" s="26">
        <v>6.25E-2</v>
      </c>
      <c r="U41" s="24"/>
      <c r="V41" s="24"/>
    </row>
    <row r="42" spans="1:22" x14ac:dyDescent="0.2">
      <c r="A42" s="107"/>
      <c r="B42" s="21" t="s">
        <v>48</v>
      </c>
      <c r="C42" s="24">
        <v>83</v>
      </c>
      <c r="D42" s="26">
        <v>0.95402298850574707</v>
      </c>
      <c r="E42" s="24">
        <v>14</v>
      </c>
      <c r="F42" s="26">
        <v>0.93333333333333335</v>
      </c>
      <c r="G42" s="24">
        <v>22</v>
      </c>
      <c r="H42" s="27">
        <v>1</v>
      </c>
      <c r="I42" s="24">
        <v>15</v>
      </c>
      <c r="J42" s="27">
        <v>1</v>
      </c>
      <c r="K42" s="24">
        <v>7</v>
      </c>
      <c r="L42" s="27">
        <v>1</v>
      </c>
      <c r="M42" s="24">
        <v>18</v>
      </c>
      <c r="N42" s="26">
        <v>0.8571428571428571</v>
      </c>
      <c r="O42" s="24">
        <v>1</v>
      </c>
      <c r="P42" s="28">
        <v>1</v>
      </c>
      <c r="Q42" s="24">
        <v>3</v>
      </c>
      <c r="R42" s="27">
        <v>1</v>
      </c>
      <c r="S42" s="24">
        <v>3</v>
      </c>
      <c r="T42" s="27">
        <v>1</v>
      </c>
      <c r="U42" s="24"/>
      <c r="V42" s="24"/>
    </row>
    <row r="43" spans="1:22" ht="15" thickBot="1" x14ac:dyDescent="0.25">
      <c r="A43" s="107"/>
      <c r="B43" s="36" t="s">
        <v>49</v>
      </c>
      <c r="C43" s="37">
        <v>4</v>
      </c>
      <c r="D43" s="38">
        <v>4.5977011494252873E-2</v>
      </c>
      <c r="E43" s="37">
        <v>1</v>
      </c>
      <c r="F43" s="38">
        <v>6.6666666666666666E-2</v>
      </c>
      <c r="G43" s="37">
        <v>0</v>
      </c>
      <c r="H43" s="38"/>
      <c r="I43" s="37">
        <v>0</v>
      </c>
      <c r="J43" s="38"/>
      <c r="K43" s="37">
        <v>0</v>
      </c>
      <c r="L43" s="38"/>
      <c r="M43" s="37">
        <v>3</v>
      </c>
      <c r="N43" s="38">
        <v>0.14285714285714285</v>
      </c>
      <c r="O43" s="37">
        <v>0</v>
      </c>
      <c r="P43" s="94"/>
      <c r="Q43" s="37">
        <v>0</v>
      </c>
      <c r="R43" s="38"/>
      <c r="S43" s="37">
        <v>0</v>
      </c>
      <c r="T43" s="38"/>
      <c r="U43" s="37"/>
      <c r="V43" s="37"/>
    </row>
    <row r="44" spans="1:22" ht="42.75" x14ac:dyDescent="0.2">
      <c r="A44" s="108" t="s">
        <v>50</v>
      </c>
      <c r="B44" s="66" t="s">
        <v>51</v>
      </c>
      <c r="C44" s="67">
        <v>3</v>
      </c>
      <c r="D44" s="68">
        <v>1.098901098901099E-2</v>
      </c>
      <c r="E44" s="67"/>
      <c r="F44" s="68"/>
      <c r="G44" s="67">
        <v>1</v>
      </c>
      <c r="H44" s="68">
        <v>2.2222222222222223E-2</v>
      </c>
      <c r="I44" s="67"/>
      <c r="J44" s="68"/>
      <c r="K44" s="67">
        <v>1</v>
      </c>
      <c r="L44" s="68">
        <v>2.2727272727272728E-2</v>
      </c>
      <c r="M44" s="67"/>
      <c r="N44" s="68"/>
      <c r="O44" s="67"/>
      <c r="P44" s="69"/>
      <c r="Q44" s="67"/>
      <c r="R44" s="68"/>
      <c r="S44" s="67">
        <v>1</v>
      </c>
      <c r="T44" s="68">
        <v>2.0833333333333332E-2</v>
      </c>
      <c r="U44" s="67"/>
      <c r="V44" s="70"/>
    </row>
    <row r="45" spans="1:22" x14ac:dyDescent="0.2">
      <c r="A45" s="109"/>
      <c r="B45" s="76" t="s">
        <v>26</v>
      </c>
      <c r="C45" s="72"/>
      <c r="D45" s="73">
        <v>1.090909090909091E-2</v>
      </c>
      <c r="E45" s="72"/>
      <c r="F45" s="73"/>
      <c r="G45" s="72"/>
      <c r="H45" s="73">
        <v>2.1739130434782608E-2</v>
      </c>
      <c r="I45" s="72"/>
      <c r="J45" s="73"/>
      <c r="K45" s="72"/>
      <c r="L45" s="73">
        <v>2.2222222222222223E-2</v>
      </c>
      <c r="M45" s="72"/>
      <c r="N45" s="73"/>
      <c r="O45" s="72"/>
      <c r="P45" s="74"/>
      <c r="Q45" s="72"/>
      <c r="R45" s="73"/>
      <c r="S45" s="72"/>
      <c r="T45" s="73">
        <v>2.0833333333333332E-2</v>
      </c>
      <c r="U45" s="72"/>
      <c r="V45" s="75"/>
    </row>
    <row r="46" spans="1:22" x14ac:dyDescent="0.2">
      <c r="A46" s="109"/>
      <c r="B46" s="76" t="s">
        <v>52</v>
      </c>
      <c r="C46" s="72">
        <v>3</v>
      </c>
      <c r="D46" s="96">
        <v>1</v>
      </c>
      <c r="E46" s="72"/>
      <c r="F46" s="73"/>
      <c r="G46" s="72">
        <v>1</v>
      </c>
      <c r="H46" s="96">
        <v>1</v>
      </c>
      <c r="I46" s="72"/>
      <c r="J46" s="73"/>
      <c r="K46" s="72">
        <v>1</v>
      </c>
      <c r="L46" s="96">
        <v>1</v>
      </c>
      <c r="M46" s="72"/>
      <c r="N46" s="73"/>
      <c r="O46" s="72"/>
      <c r="P46" s="74"/>
      <c r="Q46" s="72"/>
      <c r="R46" s="73"/>
      <c r="S46" s="72">
        <v>1</v>
      </c>
      <c r="T46" s="96">
        <v>1</v>
      </c>
      <c r="U46" s="72"/>
      <c r="V46" s="75"/>
    </row>
    <row r="47" spans="1:22" ht="15" thickBot="1" x14ac:dyDescent="0.25">
      <c r="A47" s="110"/>
      <c r="B47" s="77" t="s">
        <v>53</v>
      </c>
      <c r="C47" s="78">
        <v>0</v>
      </c>
      <c r="D47" s="79">
        <v>0</v>
      </c>
      <c r="E47" s="78"/>
      <c r="F47" s="79"/>
      <c r="G47" s="78"/>
      <c r="H47" s="79"/>
      <c r="I47" s="78"/>
      <c r="J47" s="79"/>
      <c r="K47" s="78"/>
      <c r="L47" s="79"/>
      <c r="M47" s="78"/>
      <c r="N47" s="79"/>
      <c r="O47" s="78"/>
      <c r="P47" s="80"/>
      <c r="Q47" s="78"/>
      <c r="R47" s="79"/>
      <c r="S47" s="78"/>
      <c r="T47" s="79"/>
      <c r="U47" s="78"/>
      <c r="V47" s="81"/>
    </row>
    <row r="48" spans="1:22" ht="42.75" x14ac:dyDescent="0.2">
      <c r="A48" s="111" t="s">
        <v>54</v>
      </c>
      <c r="B48" s="61" t="s">
        <v>55</v>
      </c>
      <c r="C48" s="62">
        <v>160</v>
      </c>
      <c r="D48" s="63">
        <v>0.58608058608058611</v>
      </c>
      <c r="E48" s="62">
        <v>10</v>
      </c>
      <c r="F48" s="63">
        <v>0.25641025641025639</v>
      </c>
      <c r="G48" s="62">
        <v>29</v>
      </c>
      <c r="H48" s="63">
        <v>0.64444444444444449</v>
      </c>
      <c r="I48" s="62">
        <v>25</v>
      </c>
      <c r="J48" s="63">
        <v>0.52083333333333337</v>
      </c>
      <c r="K48" s="62">
        <v>22</v>
      </c>
      <c r="L48" s="63">
        <v>0.5</v>
      </c>
      <c r="M48" s="62">
        <v>35</v>
      </c>
      <c r="N48" s="63">
        <v>0.77777777777777779</v>
      </c>
      <c r="O48" s="62">
        <v>1</v>
      </c>
      <c r="P48" s="64">
        <v>1</v>
      </c>
      <c r="Q48" s="62">
        <v>3</v>
      </c>
      <c r="R48" s="97">
        <v>1</v>
      </c>
      <c r="S48" s="62">
        <v>35</v>
      </c>
      <c r="T48" s="63">
        <v>0.72916666666666663</v>
      </c>
      <c r="U48" s="62"/>
      <c r="V48" s="65"/>
    </row>
    <row r="49" spans="1:22" x14ac:dyDescent="0.2">
      <c r="A49" s="112"/>
      <c r="B49" s="21" t="s">
        <v>26</v>
      </c>
      <c r="C49" s="24"/>
      <c r="D49" s="26">
        <v>0.58181818181818179</v>
      </c>
      <c r="E49" s="24"/>
      <c r="F49" s="26">
        <v>0.25641025641025639</v>
      </c>
      <c r="G49" s="24"/>
      <c r="H49" s="26">
        <v>0.63043478260869568</v>
      </c>
      <c r="I49" s="24"/>
      <c r="J49" s="26">
        <v>0.52083333333333337</v>
      </c>
      <c r="K49" s="24"/>
      <c r="L49" s="26">
        <v>0.48888888888888887</v>
      </c>
      <c r="M49" s="24"/>
      <c r="N49" s="26">
        <v>0.77777777777777779</v>
      </c>
      <c r="O49" s="24"/>
      <c r="P49" s="28">
        <v>1</v>
      </c>
      <c r="Q49" s="24"/>
      <c r="R49" s="27">
        <v>1</v>
      </c>
      <c r="S49" s="24"/>
      <c r="T49" s="26">
        <v>0.72916666666666663</v>
      </c>
      <c r="U49" s="24"/>
      <c r="V49" s="55"/>
    </row>
    <row r="50" spans="1:22" x14ac:dyDescent="0.2">
      <c r="A50" s="112"/>
      <c r="B50" s="21" t="s">
        <v>56</v>
      </c>
      <c r="C50" s="24">
        <v>152</v>
      </c>
      <c r="D50" s="26">
        <v>0.95</v>
      </c>
      <c r="E50" s="24">
        <v>10</v>
      </c>
      <c r="F50" s="27">
        <v>1</v>
      </c>
      <c r="G50" s="24">
        <v>29</v>
      </c>
      <c r="H50" s="27">
        <v>1</v>
      </c>
      <c r="I50" s="24">
        <v>24</v>
      </c>
      <c r="J50" s="26">
        <v>0.96</v>
      </c>
      <c r="K50" s="24">
        <v>19</v>
      </c>
      <c r="L50" s="26">
        <v>0.86363636363636365</v>
      </c>
      <c r="M50" s="24">
        <v>32</v>
      </c>
      <c r="N50" s="26">
        <v>0.91428571428571426</v>
      </c>
      <c r="O50" s="24">
        <v>1</v>
      </c>
      <c r="P50" s="28">
        <v>1</v>
      </c>
      <c r="Q50" s="24">
        <v>2</v>
      </c>
      <c r="R50" s="26">
        <v>0.66666666666666663</v>
      </c>
      <c r="S50" s="24">
        <v>35</v>
      </c>
      <c r="T50" s="27">
        <v>1</v>
      </c>
      <c r="U50" s="24"/>
      <c r="V50" s="55"/>
    </row>
    <row r="51" spans="1:22" ht="15" thickBot="1" x14ac:dyDescent="0.25">
      <c r="A51" s="113"/>
      <c r="B51" s="56" t="s">
        <v>57</v>
      </c>
      <c r="C51" s="57">
        <v>8</v>
      </c>
      <c r="D51" s="58">
        <v>0.10526315789473684</v>
      </c>
      <c r="E51" s="57">
        <v>0</v>
      </c>
      <c r="F51" s="58">
        <v>0</v>
      </c>
      <c r="G51" s="57">
        <v>0</v>
      </c>
      <c r="H51" s="58">
        <v>0</v>
      </c>
      <c r="I51" s="57">
        <v>1</v>
      </c>
      <c r="J51" s="58">
        <v>6.6666666666666666E-2</v>
      </c>
      <c r="K51" s="57">
        <v>3</v>
      </c>
      <c r="L51" s="58">
        <v>0.42857142857142855</v>
      </c>
      <c r="M51" s="57">
        <v>3</v>
      </c>
      <c r="N51" s="58">
        <v>0.2</v>
      </c>
      <c r="O51" s="57">
        <v>0</v>
      </c>
      <c r="P51" s="59">
        <v>0</v>
      </c>
      <c r="Q51" s="57">
        <v>1</v>
      </c>
      <c r="R51" s="58">
        <v>0.5</v>
      </c>
      <c r="S51" s="57">
        <v>0</v>
      </c>
      <c r="T51" s="58">
        <v>0</v>
      </c>
      <c r="U51" s="57"/>
      <c r="V51" s="60"/>
    </row>
    <row r="52" spans="1:22" ht="42.75" x14ac:dyDescent="0.2">
      <c r="A52" s="108" t="s">
        <v>58</v>
      </c>
      <c r="B52" s="66" t="s">
        <v>59</v>
      </c>
      <c r="C52" s="67">
        <v>107</v>
      </c>
      <c r="D52" s="68">
        <v>0.39194139194139194</v>
      </c>
      <c r="E52" s="67">
        <v>32</v>
      </c>
      <c r="F52" s="68">
        <v>0.82051282051282048</v>
      </c>
      <c r="G52" s="67">
        <v>8</v>
      </c>
      <c r="H52" s="68">
        <v>0.17777777777777778</v>
      </c>
      <c r="I52" s="67">
        <v>18</v>
      </c>
      <c r="J52" s="68">
        <v>0.375</v>
      </c>
      <c r="K52" s="67">
        <v>14</v>
      </c>
      <c r="L52" s="68">
        <v>0.31818181818181818</v>
      </c>
      <c r="M52" s="67">
        <v>19</v>
      </c>
      <c r="N52" s="68">
        <v>0.42222222222222222</v>
      </c>
      <c r="O52" s="67">
        <v>0</v>
      </c>
      <c r="P52" s="69">
        <v>0</v>
      </c>
      <c r="Q52" s="67">
        <v>0</v>
      </c>
      <c r="R52" s="68">
        <v>0</v>
      </c>
      <c r="S52" s="67">
        <v>16</v>
      </c>
      <c r="T52" s="68">
        <v>0.33333333333333331</v>
      </c>
      <c r="U52" s="67"/>
      <c r="V52" s="70"/>
    </row>
    <row r="53" spans="1:22" x14ac:dyDescent="0.2">
      <c r="A53" s="109"/>
      <c r="B53" s="76" t="s">
        <v>26</v>
      </c>
      <c r="C53" s="72"/>
      <c r="D53" s="73">
        <v>0.3890909090909091</v>
      </c>
      <c r="E53" s="72"/>
      <c r="F53" s="73">
        <v>0.82051282051282048</v>
      </c>
      <c r="G53" s="72"/>
      <c r="H53" s="73">
        <v>0.17391304347826086</v>
      </c>
      <c r="I53" s="72"/>
      <c r="J53" s="73">
        <v>0.375</v>
      </c>
      <c r="K53" s="72"/>
      <c r="L53" s="73">
        <v>0.31111111111111112</v>
      </c>
      <c r="M53" s="72"/>
      <c r="N53" s="73">
        <v>0.42222222222222222</v>
      </c>
      <c r="O53" s="72"/>
      <c r="P53" s="74"/>
      <c r="Q53" s="72"/>
      <c r="R53" s="73"/>
      <c r="S53" s="72"/>
      <c r="T53" s="73">
        <v>0.33333333333333331</v>
      </c>
      <c r="U53" s="72"/>
      <c r="V53" s="75"/>
    </row>
    <row r="54" spans="1:22" ht="28.5" x14ac:dyDescent="0.2">
      <c r="A54" s="109"/>
      <c r="B54" s="76" t="s">
        <v>60</v>
      </c>
      <c r="C54" s="72">
        <v>105</v>
      </c>
      <c r="D54" s="73">
        <v>0.98130841121495327</v>
      </c>
      <c r="E54" s="72">
        <v>31</v>
      </c>
      <c r="F54" s="73">
        <v>0.96875</v>
      </c>
      <c r="G54" s="72">
        <v>8</v>
      </c>
      <c r="H54" s="96">
        <v>1</v>
      </c>
      <c r="I54" s="72">
        <v>18</v>
      </c>
      <c r="J54" s="96">
        <v>1</v>
      </c>
      <c r="K54" s="72">
        <v>13</v>
      </c>
      <c r="L54" s="73">
        <v>0.9285714285714286</v>
      </c>
      <c r="M54" s="72">
        <v>19</v>
      </c>
      <c r="N54" s="96">
        <v>1</v>
      </c>
      <c r="O54" s="72"/>
      <c r="P54" s="74"/>
      <c r="Q54" s="72"/>
      <c r="R54" s="73"/>
      <c r="S54" s="72">
        <v>16</v>
      </c>
      <c r="T54" s="96">
        <v>1</v>
      </c>
      <c r="U54" s="72"/>
      <c r="V54" s="75"/>
    </row>
    <row r="55" spans="1:22" ht="15" thickBot="1" x14ac:dyDescent="0.25">
      <c r="A55" s="110"/>
      <c r="B55" s="77" t="s">
        <v>61</v>
      </c>
      <c r="C55" s="78">
        <v>2</v>
      </c>
      <c r="D55" s="79">
        <v>1.8691588785046728E-2</v>
      </c>
      <c r="E55" s="78">
        <v>1</v>
      </c>
      <c r="F55" s="79">
        <v>3.125E-2</v>
      </c>
      <c r="G55" s="78">
        <v>0</v>
      </c>
      <c r="H55" s="79">
        <v>0</v>
      </c>
      <c r="I55" s="78">
        <v>0</v>
      </c>
      <c r="J55" s="79">
        <v>0</v>
      </c>
      <c r="K55" s="78">
        <v>1</v>
      </c>
      <c r="L55" s="79">
        <v>7.1428571428571425E-2</v>
      </c>
      <c r="M55" s="78">
        <v>0</v>
      </c>
      <c r="N55" s="79">
        <v>0</v>
      </c>
      <c r="O55" s="78"/>
      <c r="P55" s="80"/>
      <c r="Q55" s="78"/>
      <c r="R55" s="79"/>
      <c r="S55" s="78">
        <v>0</v>
      </c>
      <c r="T55" s="79">
        <v>0</v>
      </c>
      <c r="U55" s="78"/>
      <c r="V55" s="81"/>
    </row>
    <row r="56" spans="1:22" ht="28.5" x14ac:dyDescent="0.2">
      <c r="A56" s="111" t="s">
        <v>62</v>
      </c>
      <c r="B56" s="61" t="s">
        <v>63</v>
      </c>
      <c r="C56" s="62">
        <v>2</v>
      </c>
      <c r="D56" s="63">
        <v>7.462686567164179E-3</v>
      </c>
      <c r="E56" s="62">
        <v>0</v>
      </c>
      <c r="F56" s="63"/>
      <c r="G56" s="62">
        <v>0</v>
      </c>
      <c r="H56" s="63"/>
      <c r="I56" s="62">
        <v>0</v>
      </c>
      <c r="J56" s="63"/>
      <c r="K56" s="62">
        <v>1</v>
      </c>
      <c r="L56" s="63">
        <v>2.2727272727272728E-2</v>
      </c>
      <c r="M56" s="62">
        <v>1</v>
      </c>
      <c r="N56" s="63">
        <v>2.3809523809523808E-2</v>
      </c>
      <c r="O56" s="62"/>
      <c r="P56" s="64"/>
      <c r="Q56" s="62">
        <v>0</v>
      </c>
      <c r="R56" s="63"/>
      <c r="S56" s="62">
        <v>0</v>
      </c>
      <c r="T56" s="63"/>
      <c r="U56" s="62"/>
      <c r="V56" s="65"/>
    </row>
    <row r="57" spans="1:22" x14ac:dyDescent="0.2">
      <c r="A57" s="112"/>
      <c r="B57" s="21" t="s">
        <v>64</v>
      </c>
      <c r="C57" s="24"/>
      <c r="D57" s="26">
        <v>7.326007326007326E-3</v>
      </c>
      <c r="E57" s="24"/>
      <c r="F57" s="26"/>
      <c r="G57" s="24"/>
      <c r="H57" s="26"/>
      <c r="I57" s="24"/>
      <c r="J57" s="26"/>
      <c r="K57" s="24"/>
      <c r="L57" s="26">
        <v>2.2727272727272728E-2</v>
      </c>
      <c r="M57" s="24"/>
      <c r="N57" s="26">
        <v>2.2222222222222223E-2</v>
      </c>
      <c r="O57" s="24"/>
      <c r="P57" s="28"/>
      <c r="Q57" s="24"/>
      <c r="R57" s="26"/>
      <c r="S57" s="24"/>
      <c r="T57" s="26"/>
      <c r="U57" s="24"/>
      <c r="V57" s="55"/>
    </row>
    <row r="58" spans="1:22" x14ac:dyDescent="0.2">
      <c r="A58" s="112"/>
      <c r="B58" s="21" t="s">
        <v>65</v>
      </c>
      <c r="C58" s="24"/>
      <c r="D58" s="26">
        <v>7.2727272727272727E-3</v>
      </c>
      <c r="E58" s="24"/>
      <c r="F58" s="26"/>
      <c r="G58" s="24"/>
      <c r="H58" s="26"/>
      <c r="I58" s="24"/>
      <c r="J58" s="26"/>
      <c r="K58" s="24"/>
      <c r="L58" s="26">
        <v>2.2222222222222223E-2</v>
      </c>
      <c r="M58" s="24"/>
      <c r="N58" s="26">
        <v>2.2222222222222223E-2</v>
      </c>
      <c r="O58" s="24"/>
      <c r="P58" s="28"/>
      <c r="Q58" s="24"/>
      <c r="R58" s="26"/>
      <c r="S58" s="24"/>
      <c r="T58" s="26"/>
      <c r="U58" s="24"/>
      <c r="V58" s="55"/>
    </row>
    <row r="59" spans="1:22" ht="15" thickBot="1" x14ac:dyDescent="0.25">
      <c r="A59" s="113"/>
      <c r="B59" s="56" t="s">
        <v>24</v>
      </c>
      <c r="C59" s="57">
        <v>2</v>
      </c>
      <c r="D59" s="95">
        <v>1</v>
      </c>
      <c r="E59" s="57"/>
      <c r="F59" s="58"/>
      <c r="G59" s="57"/>
      <c r="H59" s="58"/>
      <c r="I59" s="57"/>
      <c r="J59" s="58"/>
      <c r="K59" s="57">
        <v>1</v>
      </c>
      <c r="L59" s="95">
        <v>1</v>
      </c>
      <c r="M59" s="57">
        <v>1</v>
      </c>
      <c r="N59" s="95">
        <v>1</v>
      </c>
      <c r="O59" s="57"/>
      <c r="P59" s="59"/>
      <c r="Q59" s="57"/>
      <c r="R59" s="58"/>
      <c r="S59" s="57"/>
      <c r="T59" s="58"/>
      <c r="U59" s="57"/>
      <c r="V59" s="60"/>
    </row>
    <row r="60" spans="1:22" ht="28.5" x14ac:dyDescent="0.2">
      <c r="A60" s="114" t="s">
        <v>66</v>
      </c>
      <c r="B60" s="61" t="s">
        <v>67</v>
      </c>
      <c r="C60" s="62">
        <v>11</v>
      </c>
      <c r="D60" s="63">
        <v>4.1044776119402986E-2</v>
      </c>
      <c r="E60" s="62">
        <v>0</v>
      </c>
      <c r="F60" s="63"/>
      <c r="G60" s="62">
        <v>1</v>
      </c>
      <c r="H60" s="63">
        <v>2.2727272727272728E-2</v>
      </c>
      <c r="I60" s="62">
        <v>5</v>
      </c>
      <c r="J60" s="63">
        <v>0.10416666666666667</v>
      </c>
      <c r="K60" s="62">
        <v>1</v>
      </c>
      <c r="L60" s="63">
        <v>2.2727272727272728E-2</v>
      </c>
      <c r="M60" s="62">
        <v>1</v>
      </c>
      <c r="N60" s="63">
        <v>2.3809523809523808E-2</v>
      </c>
      <c r="O60" s="62">
        <v>0</v>
      </c>
      <c r="P60" s="64"/>
      <c r="Q60" s="62">
        <v>0</v>
      </c>
      <c r="R60" s="63"/>
      <c r="S60" s="62">
        <v>3</v>
      </c>
      <c r="T60" s="63">
        <v>6.3829787234042548E-2</v>
      </c>
      <c r="U60" s="62"/>
      <c r="V60" s="65"/>
    </row>
    <row r="61" spans="1:22" x14ac:dyDescent="0.2">
      <c r="A61" s="115"/>
      <c r="B61" s="21" t="s">
        <v>64</v>
      </c>
      <c r="C61" s="24"/>
      <c r="D61" s="26">
        <v>4.0293040293040296E-2</v>
      </c>
      <c r="E61" s="24"/>
      <c r="F61" s="26"/>
      <c r="G61" s="24"/>
      <c r="H61" s="26">
        <v>2.2222222222222223E-2</v>
      </c>
      <c r="I61" s="24"/>
      <c r="J61" s="26">
        <v>0.10416666666666667</v>
      </c>
      <c r="K61" s="24"/>
      <c r="L61" s="26">
        <v>2.2727272727272728E-2</v>
      </c>
      <c r="M61" s="24"/>
      <c r="N61" s="26">
        <v>2.2222222222222223E-2</v>
      </c>
      <c r="O61" s="24"/>
      <c r="P61" s="28"/>
      <c r="Q61" s="24"/>
      <c r="R61" s="26"/>
      <c r="S61" s="24"/>
      <c r="T61" s="26">
        <v>6.25E-2</v>
      </c>
      <c r="U61" s="24"/>
      <c r="V61" s="55"/>
    </row>
    <row r="62" spans="1:22" x14ac:dyDescent="0.2">
      <c r="A62" s="115"/>
      <c r="B62" s="21" t="s">
        <v>65</v>
      </c>
      <c r="C62" s="24"/>
      <c r="D62" s="26">
        <v>0.04</v>
      </c>
      <c r="E62" s="24"/>
      <c r="F62" s="26"/>
      <c r="G62" s="24"/>
      <c r="H62" s="26">
        <v>2.1739130434782608E-2</v>
      </c>
      <c r="I62" s="24"/>
      <c r="J62" s="26">
        <v>0.10416666666666667</v>
      </c>
      <c r="K62" s="24"/>
      <c r="L62" s="26">
        <v>2.2222222222222223E-2</v>
      </c>
      <c r="M62" s="24"/>
      <c r="N62" s="26">
        <v>2.2222222222222223E-2</v>
      </c>
      <c r="O62" s="24"/>
      <c r="P62" s="28"/>
      <c r="Q62" s="24"/>
      <c r="R62" s="26"/>
      <c r="S62" s="24"/>
      <c r="T62" s="26">
        <v>6.25E-2</v>
      </c>
      <c r="U62" s="24"/>
      <c r="V62" s="55"/>
    </row>
    <row r="63" spans="1:22" ht="15" thickBot="1" x14ac:dyDescent="0.25">
      <c r="A63" s="116"/>
      <c r="B63" s="56" t="s">
        <v>24</v>
      </c>
      <c r="C63" s="57">
        <v>11</v>
      </c>
      <c r="D63" s="95">
        <v>1</v>
      </c>
      <c r="E63" s="57"/>
      <c r="F63" s="58"/>
      <c r="G63" s="57">
        <v>1</v>
      </c>
      <c r="H63" s="57">
        <v>1</v>
      </c>
      <c r="I63" s="57">
        <v>5</v>
      </c>
      <c r="J63" s="95">
        <v>1</v>
      </c>
      <c r="K63" s="57">
        <v>1</v>
      </c>
      <c r="L63" s="95">
        <v>1</v>
      </c>
      <c r="M63" s="57">
        <v>1</v>
      </c>
      <c r="N63" s="95">
        <v>1</v>
      </c>
      <c r="O63" s="57"/>
      <c r="P63" s="59"/>
      <c r="Q63" s="57"/>
      <c r="R63" s="58"/>
      <c r="S63" s="57">
        <v>3</v>
      </c>
      <c r="T63" s="95">
        <v>1</v>
      </c>
      <c r="U63" s="57"/>
      <c r="V63" s="60"/>
    </row>
    <row r="66" spans="2:25" x14ac:dyDescent="0.2">
      <c r="F66" s="16" t="s">
        <v>69</v>
      </c>
      <c r="H66" s="16" t="s">
        <v>104</v>
      </c>
    </row>
    <row r="67" spans="2:25" x14ac:dyDescent="0.2">
      <c r="B67" s="102" t="s">
        <v>70</v>
      </c>
      <c r="C67" s="23"/>
      <c r="D67" s="23" t="s">
        <v>71</v>
      </c>
      <c r="E67" s="23"/>
      <c r="F67" s="23"/>
      <c r="G67" s="23"/>
      <c r="H67" s="23"/>
      <c r="I67" s="23">
        <v>33</v>
      </c>
      <c r="J67" s="23"/>
      <c r="K67" s="23"/>
      <c r="L67" s="23" t="s">
        <v>72</v>
      </c>
      <c r="M67" s="23"/>
      <c r="N67" s="23"/>
      <c r="O67" s="23"/>
      <c r="P67" s="23">
        <v>15</v>
      </c>
      <c r="Q67" s="23"/>
      <c r="R67" s="23"/>
      <c r="S67" s="23"/>
      <c r="T67" s="23"/>
      <c r="U67" s="23"/>
      <c r="V67" s="23"/>
    </row>
    <row r="68" spans="2:25" ht="63.75" customHeight="1" x14ac:dyDescent="0.2">
      <c r="B68" s="124" t="s">
        <v>73</v>
      </c>
      <c r="C68" s="117" t="s">
        <v>74</v>
      </c>
      <c r="D68" s="117" t="s">
        <v>75</v>
      </c>
      <c r="E68" s="117" t="s">
        <v>76</v>
      </c>
      <c r="F68" s="117" t="s">
        <v>77</v>
      </c>
      <c r="G68" s="126" t="s">
        <v>78</v>
      </c>
      <c r="H68" s="117" t="s">
        <v>79</v>
      </c>
      <c r="I68" s="119" t="s">
        <v>80</v>
      </c>
      <c r="J68" s="121"/>
      <c r="K68" s="119" t="s">
        <v>81</v>
      </c>
      <c r="L68" s="121"/>
      <c r="M68" s="119" t="s">
        <v>82</v>
      </c>
      <c r="N68" s="121"/>
      <c r="O68" s="119" t="s">
        <v>83</v>
      </c>
      <c r="P68" s="121"/>
      <c r="Q68" s="119" t="s">
        <v>84</v>
      </c>
      <c r="R68" s="121"/>
      <c r="S68" s="117" t="s">
        <v>85</v>
      </c>
      <c r="T68" s="117" t="s">
        <v>86</v>
      </c>
      <c r="U68" s="119" t="s">
        <v>87</v>
      </c>
      <c r="V68" s="120"/>
      <c r="W68" s="121"/>
      <c r="X68" s="122" t="s">
        <v>161</v>
      </c>
      <c r="Y68" s="123"/>
    </row>
    <row r="69" spans="2:25" ht="57" x14ac:dyDescent="0.2">
      <c r="B69" s="125"/>
      <c r="C69" s="118"/>
      <c r="D69" s="118"/>
      <c r="E69" s="118"/>
      <c r="F69" s="118"/>
      <c r="G69" s="127"/>
      <c r="H69" s="118"/>
      <c r="I69" s="24" t="s">
        <v>88</v>
      </c>
      <c r="J69" s="24" t="s">
        <v>12</v>
      </c>
      <c r="K69" s="24" t="s">
        <v>89</v>
      </c>
      <c r="L69" s="24" t="s">
        <v>101</v>
      </c>
      <c r="M69" s="24" t="s">
        <v>89</v>
      </c>
      <c r="N69" s="24" t="s">
        <v>12</v>
      </c>
      <c r="O69" s="24" t="s">
        <v>89</v>
      </c>
      <c r="P69" s="24" t="s">
        <v>12</v>
      </c>
      <c r="Q69" s="24" t="s">
        <v>89</v>
      </c>
      <c r="R69" s="24" t="s">
        <v>12</v>
      </c>
      <c r="S69" s="118"/>
      <c r="T69" s="118"/>
      <c r="U69" s="103" t="s">
        <v>90</v>
      </c>
      <c r="V69" s="103" t="s">
        <v>24</v>
      </c>
      <c r="W69" s="103" t="s">
        <v>105</v>
      </c>
      <c r="X69" s="24" t="s">
        <v>88</v>
      </c>
      <c r="Y69" s="103" t="s">
        <v>106</v>
      </c>
    </row>
    <row r="70" spans="2:25" x14ac:dyDescent="0.2">
      <c r="B70" s="21" t="s">
        <v>91</v>
      </c>
      <c r="C70" s="24">
        <v>39</v>
      </c>
      <c r="D70" s="24">
        <v>32</v>
      </c>
      <c r="E70" s="24">
        <v>3</v>
      </c>
      <c r="F70" s="24">
        <v>22.41</v>
      </c>
      <c r="G70" s="24">
        <v>5.79</v>
      </c>
      <c r="H70" s="24">
        <v>24</v>
      </c>
      <c r="I70" s="24">
        <v>37</v>
      </c>
      <c r="J70" s="26">
        <v>0.94871794871794868</v>
      </c>
      <c r="K70" s="24">
        <v>4</v>
      </c>
      <c r="L70" s="26">
        <v>0.10256410256410256</v>
      </c>
      <c r="M70" s="24">
        <v>18</v>
      </c>
      <c r="N70" s="26">
        <v>0.46153846153846156</v>
      </c>
      <c r="O70" s="24">
        <v>15</v>
      </c>
      <c r="P70" s="26">
        <v>0.38461538461538464</v>
      </c>
      <c r="Q70" s="24">
        <v>2</v>
      </c>
      <c r="R70" s="26">
        <v>5.128205128205128E-2</v>
      </c>
      <c r="S70" s="24">
        <v>3.62</v>
      </c>
      <c r="T70" s="24">
        <v>39</v>
      </c>
      <c r="U70" s="24"/>
      <c r="V70" s="24"/>
      <c r="W70" s="24"/>
      <c r="X70" s="24">
        <v>37</v>
      </c>
      <c r="Y70" s="26">
        <v>0.94871794871794868</v>
      </c>
    </row>
    <row r="71" spans="2:25" x14ac:dyDescent="0.2">
      <c r="B71" s="21" t="s">
        <v>92</v>
      </c>
      <c r="C71" s="24">
        <v>45</v>
      </c>
      <c r="D71" s="24">
        <v>31</v>
      </c>
      <c r="E71" s="24">
        <v>15</v>
      </c>
      <c r="F71" s="24">
        <v>24.22</v>
      </c>
      <c r="G71" s="24">
        <v>3.54</v>
      </c>
      <c r="H71" s="24">
        <v>24</v>
      </c>
      <c r="I71" s="24">
        <v>45</v>
      </c>
      <c r="J71" s="27">
        <v>1</v>
      </c>
      <c r="K71" s="24">
        <v>3</v>
      </c>
      <c r="L71" s="26">
        <v>6.6666666666666666E-2</v>
      </c>
      <c r="M71" s="24">
        <v>28</v>
      </c>
      <c r="N71" s="26">
        <v>0.62222222222222223</v>
      </c>
      <c r="O71" s="24">
        <v>14</v>
      </c>
      <c r="P71" s="26">
        <v>0.31111111111111112</v>
      </c>
      <c r="Q71" s="24">
        <v>0</v>
      </c>
      <c r="R71" s="26">
        <v>0</v>
      </c>
      <c r="S71" s="24">
        <v>3.76</v>
      </c>
      <c r="T71" s="24">
        <v>45</v>
      </c>
      <c r="U71" s="24"/>
      <c r="V71" s="24"/>
      <c r="W71" s="24"/>
      <c r="X71" s="24">
        <v>45</v>
      </c>
      <c r="Y71" s="27">
        <v>1</v>
      </c>
    </row>
    <row r="72" spans="2:25" x14ac:dyDescent="0.2">
      <c r="B72" s="21" t="s">
        <v>93</v>
      </c>
      <c r="C72" s="24">
        <v>48</v>
      </c>
      <c r="D72" s="24">
        <v>32</v>
      </c>
      <c r="E72" s="24">
        <v>15</v>
      </c>
      <c r="F72" s="24">
        <v>24.44</v>
      </c>
      <c r="G72" s="24">
        <v>4.32</v>
      </c>
      <c r="H72" s="24">
        <v>24.5</v>
      </c>
      <c r="I72" s="24">
        <v>48</v>
      </c>
      <c r="J72" s="27">
        <v>1</v>
      </c>
      <c r="K72" s="24">
        <v>11</v>
      </c>
      <c r="L72" s="26">
        <v>0.22916666666666666</v>
      </c>
      <c r="M72" s="24">
        <v>19</v>
      </c>
      <c r="N72" s="26">
        <v>0.39583333333333331</v>
      </c>
      <c r="O72" s="24">
        <v>18</v>
      </c>
      <c r="P72" s="26">
        <v>0.375</v>
      </c>
      <c r="Q72" s="24">
        <v>0</v>
      </c>
      <c r="R72" s="26">
        <v>0</v>
      </c>
      <c r="S72" s="24">
        <v>3.85</v>
      </c>
      <c r="T72" s="24">
        <v>49</v>
      </c>
      <c r="U72" s="24">
        <v>1</v>
      </c>
      <c r="V72" s="24">
        <v>1</v>
      </c>
      <c r="W72" s="24">
        <v>3</v>
      </c>
      <c r="X72" s="24">
        <v>49</v>
      </c>
      <c r="Y72" s="27">
        <v>1</v>
      </c>
    </row>
    <row r="73" spans="2:25" x14ac:dyDescent="0.2">
      <c r="B73" s="21" t="s">
        <v>94</v>
      </c>
      <c r="C73" s="24">
        <v>44</v>
      </c>
      <c r="D73" s="24">
        <v>31</v>
      </c>
      <c r="E73" s="24">
        <v>14</v>
      </c>
      <c r="F73" s="24">
        <v>23.795000000000002</v>
      </c>
      <c r="G73" s="24">
        <v>4.5999999999999996</v>
      </c>
      <c r="H73" s="24">
        <v>25</v>
      </c>
      <c r="I73" s="24">
        <v>42</v>
      </c>
      <c r="J73" s="26">
        <v>0.95454545454545459</v>
      </c>
      <c r="K73" s="24">
        <v>7</v>
      </c>
      <c r="L73" s="26">
        <v>0.15909090909090909</v>
      </c>
      <c r="M73" s="24">
        <v>20</v>
      </c>
      <c r="N73" s="26">
        <v>0.45454545454545453</v>
      </c>
      <c r="O73" s="24">
        <v>15</v>
      </c>
      <c r="P73" s="26">
        <v>0.34090909090909088</v>
      </c>
      <c r="Q73" s="24">
        <v>2</v>
      </c>
      <c r="R73" s="26">
        <v>4.5454545454545456E-2</v>
      </c>
      <c r="S73" s="24">
        <v>3.73</v>
      </c>
      <c r="T73" s="24">
        <v>44</v>
      </c>
      <c r="U73" s="24"/>
      <c r="V73" s="24"/>
      <c r="W73" s="24"/>
      <c r="X73" s="24">
        <v>42</v>
      </c>
      <c r="Y73" s="26">
        <v>0.95454545454545459</v>
      </c>
    </row>
    <row r="74" spans="2:25" x14ac:dyDescent="0.2">
      <c r="B74" s="21" t="s">
        <v>95</v>
      </c>
      <c r="C74" s="24">
        <v>45</v>
      </c>
      <c r="D74" s="24">
        <v>33</v>
      </c>
      <c r="E74" s="24">
        <v>11</v>
      </c>
      <c r="F74" s="24">
        <v>22.84</v>
      </c>
      <c r="G74" s="24">
        <v>5.29</v>
      </c>
      <c r="H74" s="24">
        <v>23</v>
      </c>
      <c r="I74" s="24">
        <v>44</v>
      </c>
      <c r="J74" s="26">
        <v>0.97777777777777775</v>
      </c>
      <c r="K74" s="24">
        <v>9</v>
      </c>
      <c r="L74" s="26">
        <v>0.2</v>
      </c>
      <c r="M74" s="24">
        <v>14</v>
      </c>
      <c r="N74" s="26">
        <v>0.31111111111111112</v>
      </c>
      <c r="O74" s="24">
        <v>21</v>
      </c>
      <c r="P74" s="26">
        <v>0.46666666666666667</v>
      </c>
      <c r="Q74" s="24">
        <v>1</v>
      </c>
      <c r="R74" s="26">
        <v>2.2222222222222223E-2</v>
      </c>
      <c r="S74" s="24">
        <v>3.69</v>
      </c>
      <c r="T74" s="24">
        <v>46</v>
      </c>
      <c r="U74" s="24">
        <v>1</v>
      </c>
      <c r="V74" s="24">
        <v>1</v>
      </c>
      <c r="W74" s="24">
        <v>3</v>
      </c>
      <c r="X74" s="24">
        <v>45</v>
      </c>
      <c r="Y74" s="26">
        <v>0.97826086956521741</v>
      </c>
    </row>
    <row r="75" spans="2:25" x14ac:dyDescent="0.2">
      <c r="B75" s="21" t="s">
        <v>96</v>
      </c>
      <c r="C75" s="24">
        <v>1</v>
      </c>
      <c r="D75" s="24">
        <v>22</v>
      </c>
      <c r="E75" s="24">
        <v>22</v>
      </c>
      <c r="F75" s="24">
        <v>22</v>
      </c>
      <c r="G75" s="24"/>
      <c r="H75" s="24">
        <v>22</v>
      </c>
      <c r="I75" s="24">
        <v>1</v>
      </c>
      <c r="J75" s="27">
        <v>1</v>
      </c>
      <c r="K75" s="24">
        <v>0</v>
      </c>
      <c r="L75" s="26">
        <v>0</v>
      </c>
      <c r="M75" s="24">
        <v>0</v>
      </c>
      <c r="N75" s="26">
        <v>0</v>
      </c>
      <c r="O75" s="24">
        <v>1</v>
      </c>
      <c r="P75" s="27">
        <v>1</v>
      </c>
      <c r="Q75" s="24">
        <v>0</v>
      </c>
      <c r="R75" s="26">
        <v>0</v>
      </c>
      <c r="S75" s="24">
        <v>3</v>
      </c>
      <c r="T75" s="24">
        <v>1</v>
      </c>
      <c r="U75" s="24"/>
      <c r="V75" s="24"/>
      <c r="W75" s="24"/>
      <c r="X75" s="24">
        <v>1</v>
      </c>
      <c r="Y75" s="27">
        <v>1</v>
      </c>
    </row>
    <row r="76" spans="2:25" x14ac:dyDescent="0.2">
      <c r="B76" s="21" t="s">
        <v>97</v>
      </c>
      <c r="C76" s="24">
        <v>3</v>
      </c>
      <c r="D76" s="24">
        <v>24</v>
      </c>
      <c r="E76" s="24">
        <v>16</v>
      </c>
      <c r="F76" s="24">
        <v>20.67</v>
      </c>
      <c r="G76" s="24">
        <v>4.16</v>
      </c>
      <c r="H76" s="24">
        <v>22</v>
      </c>
      <c r="I76" s="24">
        <v>3</v>
      </c>
      <c r="J76" s="27">
        <v>1</v>
      </c>
      <c r="K76" s="24">
        <v>0</v>
      </c>
      <c r="L76" s="26">
        <v>0</v>
      </c>
      <c r="M76" s="24">
        <v>0</v>
      </c>
      <c r="N76" s="26">
        <v>0</v>
      </c>
      <c r="O76" s="24">
        <v>3</v>
      </c>
      <c r="P76" s="27">
        <v>1</v>
      </c>
      <c r="Q76" s="24">
        <v>0</v>
      </c>
      <c r="R76" s="26">
        <v>0</v>
      </c>
      <c r="S76" s="24">
        <v>3</v>
      </c>
      <c r="T76" s="24">
        <v>3</v>
      </c>
      <c r="U76" s="24"/>
      <c r="V76" s="24"/>
      <c r="W76" s="24"/>
      <c r="X76" s="24">
        <v>3</v>
      </c>
      <c r="Y76" s="27">
        <v>1</v>
      </c>
    </row>
    <row r="77" spans="2:25" x14ac:dyDescent="0.2">
      <c r="B77" s="21" t="s">
        <v>98</v>
      </c>
      <c r="C77" s="24">
        <v>48</v>
      </c>
      <c r="D77" s="24">
        <v>32</v>
      </c>
      <c r="E77" s="24">
        <v>16</v>
      </c>
      <c r="F77" s="24">
        <v>26.25</v>
      </c>
      <c r="G77" s="24">
        <v>3.67</v>
      </c>
      <c r="H77" s="24">
        <v>26</v>
      </c>
      <c r="I77" s="24">
        <v>48</v>
      </c>
      <c r="J77" s="27">
        <v>1</v>
      </c>
      <c r="K77" s="24">
        <v>15</v>
      </c>
      <c r="L77" s="26">
        <v>0.3125</v>
      </c>
      <c r="M77" s="24">
        <v>23</v>
      </c>
      <c r="N77" s="26">
        <v>0.47916666666666669</v>
      </c>
      <c r="O77" s="24">
        <v>10</v>
      </c>
      <c r="P77" s="26">
        <v>0.20833333333333334</v>
      </c>
      <c r="Q77" s="24">
        <v>0</v>
      </c>
      <c r="R77" s="26">
        <v>0</v>
      </c>
      <c r="S77" s="24">
        <v>4.0999999999999996</v>
      </c>
      <c r="T77" s="24">
        <v>48</v>
      </c>
      <c r="U77" s="24"/>
      <c r="V77" s="24"/>
      <c r="W77" s="24"/>
      <c r="X77" s="24">
        <v>48</v>
      </c>
      <c r="Y77" s="27">
        <v>1</v>
      </c>
    </row>
    <row r="78" spans="2:25" x14ac:dyDescent="0.2">
      <c r="B78" s="21" t="s">
        <v>99</v>
      </c>
      <c r="C78" s="24" t="s">
        <v>156</v>
      </c>
      <c r="D78" s="24"/>
      <c r="E78" s="24"/>
      <c r="F78" s="24"/>
      <c r="G78" s="24"/>
      <c r="H78" s="24"/>
      <c r="I78" s="24"/>
      <c r="J78" s="26"/>
      <c r="K78" s="24"/>
      <c r="L78" s="26"/>
      <c r="M78" s="24"/>
      <c r="N78" s="26"/>
      <c r="O78" s="24"/>
      <c r="P78" s="26"/>
      <c r="Q78" s="24"/>
      <c r="R78" s="26"/>
      <c r="S78" s="24"/>
      <c r="T78" s="24"/>
      <c r="U78" s="24"/>
      <c r="V78" s="24"/>
      <c r="W78" s="24"/>
      <c r="X78" s="24"/>
      <c r="Y78" s="26"/>
    </row>
    <row r="79" spans="2:25" x14ac:dyDescent="0.2">
      <c r="B79" s="21" t="s">
        <v>100</v>
      </c>
      <c r="C79" s="24">
        <v>273</v>
      </c>
      <c r="D79" s="24">
        <v>33</v>
      </c>
      <c r="E79" s="24">
        <v>3</v>
      </c>
      <c r="F79" s="24">
        <v>24.01</v>
      </c>
      <c r="G79" s="24">
        <v>4.68</v>
      </c>
      <c r="H79" s="24">
        <v>24</v>
      </c>
      <c r="I79" s="24">
        <v>268</v>
      </c>
      <c r="J79" s="26">
        <v>0.98168498168498164</v>
      </c>
      <c r="K79" s="24">
        <v>49</v>
      </c>
      <c r="L79" s="26">
        <v>0.17948717948717949</v>
      </c>
      <c r="M79" s="24">
        <v>122</v>
      </c>
      <c r="N79" s="26">
        <v>0.44688644688644691</v>
      </c>
      <c r="O79" s="24">
        <v>97</v>
      </c>
      <c r="P79" s="26">
        <v>0.35531135531135533</v>
      </c>
      <c r="Q79" s="24">
        <v>5</v>
      </c>
      <c r="R79" s="26">
        <v>1.8315018315018316E-2</v>
      </c>
      <c r="S79" s="24">
        <v>3.79</v>
      </c>
      <c r="T79" s="24">
        <v>275</v>
      </c>
      <c r="U79" s="24">
        <v>2</v>
      </c>
      <c r="V79" s="24">
        <v>1</v>
      </c>
      <c r="W79" s="24">
        <v>3</v>
      </c>
      <c r="X79" s="24">
        <v>270</v>
      </c>
      <c r="Y79" s="26">
        <v>0.98181818181818181</v>
      </c>
    </row>
    <row r="82" spans="2:25" x14ac:dyDescent="0.2">
      <c r="F82" s="16" t="s">
        <v>28</v>
      </c>
      <c r="H82" s="16" t="s">
        <v>104</v>
      </c>
    </row>
    <row r="83" spans="2:25" x14ac:dyDescent="0.2">
      <c r="B83" s="29" t="s">
        <v>70</v>
      </c>
      <c r="D83" s="16" t="s">
        <v>71</v>
      </c>
      <c r="I83" s="16">
        <v>31</v>
      </c>
      <c r="J83" s="16" t="s">
        <v>72</v>
      </c>
      <c r="N83" s="16">
        <v>8</v>
      </c>
      <c r="O83" s="16" t="s">
        <v>108</v>
      </c>
    </row>
    <row r="84" spans="2:25" ht="63.75" customHeight="1" x14ac:dyDescent="0.2">
      <c r="B84" s="124" t="s">
        <v>73</v>
      </c>
      <c r="C84" s="117" t="s">
        <v>74</v>
      </c>
      <c r="D84" s="117" t="s">
        <v>75</v>
      </c>
      <c r="E84" s="117" t="s">
        <v>76</v>
      </c>
      <c r="F84" s="117" t="s">
        <v>77</v>
      </c>
      <c r="G84" s="126" t="s">
        <v>78</v>
      </c>
      <c r="H84" s="117" t="s">
        <v>79</v>
      </c>
      <c r="I84" s="119" t="s">
        <v>80</v>
      </c>
      <c r="J84" s="121"/>
      <c r="K84" s="119" t="s">
        <v>81</v>
      </c>
      <c r="L84" s="121"/>
      <c r="M84" s="119" t="s">
        <v>82</v>
      </c>
      <c r="N84" s="121"/>
      <c r="O84" s="119" t="s">
        <v>83</v>
      </c>
      <c r="P84" s="121"/>
      <c r="Q84" s="119" t="s">
        <v>84</v>
      </c>
      <c r="R84" s="121"/>
      <c r="S84" s="117" t="s">
        <v>85</v>
      </c>
      <c r="T84" s="117" t="s">
        <v>86</v>
      </c>
      <c r="U84" s="119" t="s">
        <v>87</v>
      </c>
      <c r="V84" s="120"/>
      <c r="W84" s="121"/>
      <c r="X84" s="122" t="s">
        <v>161</v>
      </c>
      <c r="Y84" s="123"/>
    </row>
    <row r="85" spans="2:25" ht="57" x14ac:dyDescent="0.2">
      <c r="B85" s="125"/>
      <c r="C85" s="118"/>
      <c r="D85" s="118"/>
      <c r="E85" s="118"/>
      <c r="F85" s="118"/>
      <c r="G85" s="127"/>
      <c r="H85" s="118"/>
      <c r="I85" s="24" t="s">
        <v>88</v>
      </c>
      <c r="J85" s="24" t="s">
        <v>12</v>
      </c>
      <c r="K85" s="24" t="s">
        <v>89</v>
      </c>
      <c r="L85" s="24" t="s">
        <v>101</v>
      </c>
      <c r="M85" s="24" t="s">
        <v>89</v>
      </c>
      <c r="N85" s="24" t="s">
        <v>12</v>
      </c>
      <c r="O85" s="24" t="s">
        <v>89</v>
      </c>
      <c r="P85" s="24" t="s">
        <v>12</v>
      </c>
      <c r="Q85" s="24" t="s">
        <v>89</v>
      </c>
      <c r="R85" s="24" t="s">
        <v>12</v>
      </c>
      <c r="S85" s="118"/>
      <c r="T85" s="118"/>
      <c r="U85" s="103" t="s">
        <v>90</v>
      </c>
      <c r="V85" s="103" t="s">
        <v>24</v>
      </c>
      <c r="W85" s="103" t="s">
        <v>105</v>
      </c>
      <c r="X85" s="24" t="s">
        <v>88</v>
      </c>
      <c r="Y85" s="103" t="s">
        <v>106</v>
      </c>
    </row>
    <row r="86" spans="2:25" x14ac:dyDescent="0.2">
      <c r="B86" s="21" t="s">
        <v>91</v>
      </c>
      <c r="C86" s="24">
        <v>39</v>
      </c>
      <c r="D86" s="24">
        <v>19</v>
      </c>
      <c r="E86" s="24">
        <v>1</v>
      </c>
      <c r="F86" s="24">
        <v>10.08</v>
      </c>
      <c r="G86" s="24">
        <v>3.24</v>
      </c>
      <c r="H86" s="24">
        <v>10</v>
      </c>
      <c r="I86" s="24">
        <v>34</v>
      </c>
      <c r="J86" s="26">
        <v>0.87179487179487181</v>
      </c>
      <c r="K86" s="24">
        <v>0</v>
      </c>
      <c r="L86" s="26">
        <v>0</v>
      </c>
      <c r="M86" s="24">
        <v>4</v>
      </c>
      <c r="N86" s="26">
        <v>0.10256410256410256</v>
      </c>
      <c r="O86" s="24">
        <v>30</v>
      </c>
      <c r="P86" s="26">
        <v>0.76923076923076927</v>
      </c>
      <c r="Q86" s="24">
        <v>5</v>
      </c>
      <c r="R86" s="26">
        <v>0.12820512820512819</v>
      </c>
      <c r="S86" s="24">
        <v>2.97</v>
      </c>
      <c r="T86" s="24">
        <v>39</v>
      </c>
      <c r="U86" s="24"/>
      <c r="V86" s="24"/>
      <c r="W86" s="24"/>
      <c r="X86" s="24">
        <v>34</v>
      </c>
      <c r="Y86" s="26">
        <v>0.87179487179487181</v>
      </c>
    </row>
    <row r="87" spans="2:25" x14ac:dyDescent="0.2">
      <c r="B87" s="21" t="s">
        <v>92</v>
      </c>
      <c r="C87" s="24">
        <v>45</v>
      </c>
      <c r="D87" s="24">
        <v>18</v>
      </c>
      <c r="E87" s="24">
        <v>4</v>
      </c>
      <c r="F87" s="24">
        <v>11.58</v>
      </c>
      <c r="G87" s="24">
        <v>2.9</v>
      </c>
      <c r="H87" s="24">
        <v>11</v>
      </c>
      <c r="I87" s="24">
        <v>43</v>
      </c>
      <c r="J87" s="26">
        <v>0.9555555555555556</v>
      </c>
      <c r="K87" s="24">
        <v>0</v>
      </c>
      <c r="L87" s="26">
        <v>0</v>
      </c>
      <c r="M87" s="24">
        <v>9</v>
      </c>
      <c r="N87" s="26">
        <v>0.2</v>
      </c>
      <c r="O87" s="24">
        <v>34</v>
      </c>
      <c r="P87" s="26">
        <v>0.75555555555555554</v>
      </c>
      <c r="Q87" s="24">
        <v>2</v>
      </c>
      <c r="R87" s="26">
        <v>4.4444444444444446E-2</v>
      </c>
      <c r="S87" s="24">
        <v>3.16</v>
      </c>
      <c r="T87" s="24">
        <v>45</v>
      </c>
      <c r="U87" s="24"/>
      <c r="V87" s="24"/>
      <c r="W87" s="24"/>
      <c r="X87" s="24">
        <v>43</v>
      </c>
      <c r="Y87" s="26">
        <v>0.9555555555555556</v>
      </c>
    </row>
    <row r="88" spans="2:25" x14ac:dyDescent="0.2">
      <c r="B88" s="21" t="s">
        <v>93</v>
      </c>
      <c r="C88" s="24">
        <v>48</v>
      </c>
      <c r="D88" s="24">
        <v>22</v>
      </c>
      <c r="E88" s="24">
        <v>5</v>
      </c>
      <c r="F88" s="24">
        <v>12.98</v>
      </c>
      <c r="G88" s="24">
        <v>4.0999999999999996</v>
      </c>
      <c r="H88" s="24">
        <v>12</v>
      </c>
      <c r="I88" s="24">
        <v>47</v>
      </c>
      <c r="J88" s="26">
        <v>0.97916666666666663</v>
      </c>
      <c r="K88" s="24">
        <v>1</v>
      </c>
      <c r="L88" s="26">
        <v>2.0833333333333332E-2</v>
      </c>
      <c r="M88" s="24">
        <v>16</v>
      </c>
      <c r="N88" s="26">
        <v>0.33333333333333331</v>
      </c>
      <c r="O88" s="24">
        <v>30</v>
      </c>
      <c r="P88" s="26">
        <v>0.625</v>
      </c>
      <c r="Q88" s="24">
        <v>1</v>
      </c>
      <c r="R88" s="26">
        <v>2.0833333333333332E-2</v>
      </c>
      <c r="S88" s="24">
        <v>3.35</v>
      </c>
      <c r="T88" s="24">
        <v>50</v>
      </c>
      <c r="U88" s="24">
        <v>2</v>
      </c>
      <c r="V88" s="24">
        <v>2</v>
      </c>
      <c r="W88" s="24">
        <v>3.5</v>
      </c>
      <c r="X88" s="24">
        <v>49</v>
      </c>
      <c r="Y88" s="26">
        <v>0.98</v>
      </c>
    </row>
    <row r="89" spans="2:25" x14ac:dyDescent="0.2">
      <c r="B89" s="21" t="s">
        <v>94</v>
      </c>
      <c r="C89" s="24">
        <v>44</v>
      </c>
      <c r="D89" s="24">
        <v>20</v>
      </c>
      <c r="E89" s="24">
        <v>1</v>
      </c>
      <c r="F89" s="24">
        <v>10.86</v>
      </c>
      <c r="G89" s="24">
        <v>4.5</v>
      </c>
      <c r="H89" s="24">
        <v>11</v>
      </c>
      <c r="I89" s="24">
        <v>38</v>
      </c>
      <c r="J89" s="26">
        <v>0.86363636363636365</v>
      </c>
      <c r="K89" s="24">
        <v>0</v>
      </c>
      <c r="L89" s="26">
        <v>0</v>
      </c>
      <c r="M89" s="24">
        <v>7</v>
      </c>
      <c r="N89" s="26">
        <v>0.15909090909090909</v>
      </c>
      <c r="O89" s="24">
        <v>31</v>
      </c>
      <c r="P89" s="26">
        <v>0.70454545454545459</v>
      </c>
      <c r="Q89" s="24">
        <v>6</v>
      </c>
      <c r="R89" s="26">
        <v>0.13636363636363635</v>
      </c>
      <c r="S89" s="24">
        <v>3.02</v>
      </c>
      <c r="T89" s="24">
        <v>44</v>
      </c>
      <c r="U89" s="24"/>
      <c r="V89" s="24"/>
      <c r="W89" s="24"/>
      <c r="X89" s="24">
        <v>38</v>
      </c>
      <c r="Y89" s="26">
        <v>0.86363636363636365</v>
      </c>
    </row>
    <row r="90" spans="2:25" x14ac:dyDescent="0.2">
      <c r="B90" s="21" t="s">
        <v>95</v>
      </c>
      <c r="C90" s="24">
        <v>45</v>
      </c>
      <c r="D90" s="24">
        <v>27</v>
      </c>
      <c r="E90" s="24">
        <v>3</v>
      </c>
      <c r="F90" s="24">
        <v>13.22</v>
      </c>
      <c r="G90" s="24">
        <v>5.28</v>
      </c>
      <c r="H90" s="24">
        <v>12</v>
      </c>
      <c r="I90" s="24">
        <v>41</v>
      </c>
      <c r="J90" s="26">
        <v>0.91111111111111109</v>
      </c>
      <c r="K90" s="24">
        <v>4</v>
      </c>
      <c r="L90" s="26">
        <v>8.8888888888888892E-2</v>
      </c>
      <c r="M90" s="24">
        <v>9</v>
      </c>
      <c r="N90" s="26">
        <v>0.2</v>
      </c>
      <c r="O90" s="24">
        <v>28</v>
      </c>
      <c r="P90" s="26">
        <v>0.62222222222222223</v>
      </c>
      <c r="Q90" s="24">
        <v>4</v>
      </c>
      <c r="R90" s="26">
        <v>8.8888888888888892E-2</v>
      </c>
      <c r="S90" s="24">
        <v>3.29</v>
      </c>
      <c r="T90" s="24">
        <v>46</v>
      </c>
      <c r="U90" s="24">
        <v>1</v>
      </c>
      <c r="V90" s="24">
        <v>1</v>
      </c>
      <c r="W90" s="24">
        <v>4</v>
      </c>
      <c r="X90" s="24">
        <v>42</v>
      </c>
      <c r="Y90" s="26">
        <v>0.91304347826086951</v>
      </c>
    </row>
    <row r="91" spans="2:25" x14ac:dyDescent="0.2">
      <c r="B91" s="21" t="s">
        <v>96</v>
      </c>
      <c r="C91" s="24">
        <v>1</v>
      </c>
      <c r="D91" s="24">
        <v>8</v>
      </c>
      <c r="E91" s="24">
        <v>8</v>
      </c>
      <c r="F91" s="24">
        <v>8</v>
      </c>
      <c r="G91" s="24"/>
      <c r="H91" s="24">
        <v>8</v>
      </c>
      <c r="I91" s="24">
        <v>1</v>
      </c>
      <c r="J91" s="27">
        <v>1</v>
      </c>
      <c r="K91" s="24">
        <v>0</v>
      </c>
      <c r="L91" s="26">
        <v>0</v>
      </c>
      <c r="M91" s="24">
        <v>0</v>
      </c>
      <c r="N91" s="26">
        <v>0</v>
      </c>
      <c r="O91" s="24">
        <v>1</v>
      </c>
      <c r="P91" s="27">
        <v>1</v>
      </c>
      <c r="Q91" s="24">
        <v>0</v>
      </c>
      <c r="R91" s="26">
        <v>0</v>
      </c>
      <c r="S91" s="24">
        <v>3</v>
      </c>
      <c r="T91" s="24">
        <v>1</v>
      </c>
      <c r="U91" s="24"/>
      <c r="V91" s="24"/>
      <c r="W91" s="24"/>
      <c r="X91" s="24">
        <v>1</v>
      </c>
      <c r="Y91" s="27">
        <v>1</v>
      </c>
    </row>
    <row r="92" spans="2:25" x14ac:dyDescent="0.2">
      <c r="B92" s="21" t="s">
        <v>97</v>
      </c>
      <c r="C92" s="24">
        <v>3</v>
      </c>
      <c r="D92" s="24">
        <v>10</v>
      </c>
      <c r="E92" s="24">
        <v>6</v>
      </c>
      <c r="F92" s="24">
        <v>8.33</v>
      </c>
      <c r="G92" s="24">
        <v>2.08</v>
      </c>
      <c r="H92" s="24">
        <v>9</v>
      </c>
      <c r="I92" s="24">
        <v>2</v>
      </c>
      <c r="J92" s="26">
        <v>0.66666666666666663</v>
      </c>
      <c r="K92" s="24">
        <v>0</v>
      </c>
      <c r="L92" s="26">
        <v>0</v>
      </c>
      <c r="M92" s="24">
        <v>0</v>
      </c>
      <c r="N92" s="26">
        <v>0</v>
      </c>
      <c r="O92" s="24">
        <v>2</v>
      </c>
      <c r="P92" s="26">
        <v>0.66666666666666663</v>
      </c>
      <c r="Q92" s="24">
        <v>1</v>
      </c>
      <c r="R92" s="26">
        <v>0.33333333333333331</v>
      </c>
      <c r="S92" s="24">
        <v>2.67</v>
      </c>
      <c r="T92" s="24">
        <v>3</v>
      </c>
      <c r="U92" s="24"/>
      <c r="V92" s="24"/>
      <c r="W92" s="24"/>
      <c r="X92" s="24">
        <v>2</v>
      </c>
      <c r="Y92" s="26">
        <v>0.66666666666666663</v>
      </c>
    </row>
    <row r="93" spans="2:25" x14ac:dyDescent="0.2">
      <c r="B93" s="21" t="s">
        <v>98</v>
      </c>
      <c r="C93" s="24">
        <v>48</v>
      </c>
      <c r="D93" s="24">
        <v>26</v>
      </c>
      <c r="E93" s="24">
        <v>8</v>
      </c>
      <c r="F93" s="24">
        <v>13.4</v>
      </c>
      <c r="G93" s="24">
        <v>4.24</v>
      </c>
      <c r="H93" s="24">
        <v>12.5</v>
      </c>
      <c r="I93" s="24">
        <v>48</v>
      </c>
      <c r="J93" s="27">
        <v>1</v>
      </c>
      <c r="K93" s="24">
        <v>2</v>
      </c>
      <c r="L93" s="26">
        <v>4.1666666666666664E-2</v>
      </c>
      <c r="M93" s="24">
        <v>15</v>
      </c>
      <c r="N93" s="26">
        <v>0.3125</v>
      </c>
      <c r="O93" s="24">
        <v>31</v>
      </c>
      <c r="P93" s="26">
        <v>0.64583333333333337</v>
      </c>
      <c r="Q93" s="24">
        <v>0</v>
      </c>
      <c r="R93" s="26">
        <v>0</v>
      </c>
      <c r="S93" s="24">
        <v>3.3959999999999999</v>
      </c>
      <c r="T93" s="24">
        <v>48</v>
      </c>
      <c r="U93" s="24"/>
      <c r="V93" s="24"/>
      <c r="W93" s="24"/>
      <c r="X93" s="24">
        <v>48</v>
      </c>
      <c r="Y93" s="27">
        <v>1</v>
      </c>
    </row>
    <row r="94" spans="2:25" x14ac:dyDescent="0.2">
      <c r="B94" s="21" t="s">
        <v>99</v>
      </c>
      <c r="C94" s="24" t="s">
        <v>109</v>
      </c>
      <c r="D94" s="24"/>
      <c r="E94" s="24"/>
      <c r="F94" s="24"/>
      <c r="G94" s="24"/>
      <c r="H94" s="24"/>
      <c r="I94" s="24"/>
      <c r="J94" s="26"/>
      <c r="K94" s="24"/>
      <c r="L94" s="26"/>
      <c r="M94" s="24"/>
      <c r="N94" s="26"/>
      <c r="O94" s="24"/>
      <c r="P94" s="26"/>
      <c r="Q94" s="24"/>
      <c r="R94" s="26"/>
      <c r="S94" s="24"/>
      <c r="T94" s="24"/>
      <c r="U94" s="24"/>
      <c r="V94" s="24"/>
      <c r="W94" s="24"/>
      <c r="X94" s="24"/>
      <c r="Y94" s="26"/>
    </row>
    <row r="95" spans="2:25" x14ac:dyDescent="0.2">
      <c r="B95" s="21" t="s">
        <v>100</v>
      </c>
      <c r="C95" s="24">
        <v>273</v>
      </c>
      <c r="D95" s="24">
        <v>27</v>
      </c>
      <c r="E95" s="24">
        <v>1</v>
      </c>
      <c r="F95" s="24">
        <v>12.04</v>
      </c>
      <c r="G95" s="24">
        <v>4.28</v>
      </c>
      <c r="H95" s="24">
        <v>11</v>
      </c>
      <c r="I95" s="24">
        <v>254</v>
      </c>
      <c r="J95" s="26">
        <v>0.93040293040293043</v>
      </c>
      <c r="K95" s="24">
        <v>7</v>
      </c>
      <c r="L95" s="26">
        <v>2.564102564102564E-2</v>
      </c>
      <c r="M95" s="24">
        <v>60</v>
      </c>
      <c r="N95" s="26">
        <v>0.21978021978021978</v>
      </c>
      <c r="O95" s="24">
        <v>187</v>
      </c>
      <c r="P95" s="26">
        <v>0.68498168498168499</v>
      </c>
      <c r="Q95" s="24">
        <v>19</v>
      </c>
      <c r="R95" s="26">
        <v>6.95970695970696E-2</v>
      </c>
      <c r="S95" s="24">
        <v>3.2</v>
      </c>
      <c r="T95" s="24">
        <v>276</v>
      </c>
      <c r="U95" s="24">
        <v>3</v>
      </c>
      <c r="V95" s="24">
        <v>3</v>
      </c>
      <c r="W95" s="24">
        <v>3.67</v>
      </c>
      <c r="X95" s="24">
        <v>257</v>
      </c>
      <c r="Y95" s="26">
        <v>0.9311594202898551</v>
      </c>
    </row>
    <row r="98" spans="2:19" x14ac:dyDescent="0.2">
      <c r="F98" s="16" t="s">
        <v>34</v>
      </c>
      <c r="H98" s="16" t="s">
        <v>102</v>
      </c>
    </row>
    <row r="99" spans="2:19" x14ac:dyDescent="0.2">
      <c r="B99" s="29" t="s">
        <v>70</v>
      </c>
      <c r="D99" s="16" t="s">
        <v>71</v>
      </c>
      <c r="J99" s="16">
        <v>45</v>
      </c>
      <c r="L99" s="16" t="s">
        <v>72</v>
      </c>
      <c r="P99" s="16">
        <v>11</v>
      </c>
    </row>
    <row r="100" spans="2:19" ht="41.25" customHeight="1" x14ac:dyDescent="0.2">
      <c r="B100" s="124" t="s">
        <v>73</v>
      </c>
      <c r="C100" s="117" t="s">
        <v>74</v>
      </c>
      <c r="D100" s="117" t="s">
        <v>75</v>
      </c>
      <c r="E100" s="117" t="s">
        <v>76</v>
      </c>
      <c r="F100" s="117" t="s">
        <v>77</v>
      </c>
      <c r="G100" s="126" t="s">
        <v>78</v>
      </c>
      <c r="H100" s="117" t="s">
        <v>79</v>
      </c>
      <c r="I100" s="119" t="s">
        <v>80</v>
      </c>
      <c r="J100" s="121"/>
      <c r="K100" s="119" t="s">
        <v>81</v>
      </c>
      <c r="L100" s="121"/>
      <c r="M100" s="119" t="s">
        <v>82</v>
      </c>
      <c r="N100" s="121"/>
      <c r="O100" s="119" t="s">
        <v>83</v>
      </c>
      <c r="P100" s="121"/>
      <c r="Q100" s="119" t="s">
        <v>84</v>
      </c>
      <c r="R100" s="121"/>
      <c r="S100" s="117" t="s">
        <v>85</v>
      </c>
    </row>
    <row r="101" spans="2:19" ht="21.75" customHeight="1" x14ac:dyDescent="0.2">
      <c r="B101" s="125"/>
      <c r="C101" s="118"/>
      <c r="D101" s="118"/>
      <c r="E101" s="118"/>
      <c r="F101" s="118"/>
      <c r="G101" s="127"/>
      <c r="H101" s="118"/>
      <c r="I101" s="24" t="s">
        <v>88</v>
      </c>
      <c r="J101" s="24" t="s">
        <v>12</v>
      </c>
      <c r="K101" s="24" t="s">
        <v>89</v>
      </c>
      <c r="L101" s="24" t="s">
        <v>101</v>
      </c>
      <c r="M101" s="24" t="s">
        <v>89</v>
      </c>
      <c r="N101" s="24" t="s">
        <v>12</v>
      </c>
      <c r="O101" s="24" t="s">
        <v>89</v>
      </c>
      <c r="P101" s="24" t="s">
        <v>12</v>
      </c>
      <c r="Q101" s="24" t="s">
        <v>89</v>
      </c>
      <c r="R101" s="24" t="s">
        <v>12</v>
      </c>
      <c r="S101" s="118"/>
    </row>
    <row r="102" spans="2:19" x14ac:dyDescent="0.2">
      <c r="B102" s="21" t="s">
        <v>91</v>
      </c>
      <c r="C102" s="24">
        <v>1</v>
      </c>
      <c r="D102" s="24">
        <v>16</v>
      </c>
      <c r="E102" s="24">
        <v>16</v>
      </c>
      <c r="F102" s="24">
        <v>16</v>
      </c>
      <c r="G102" s="24"/>
      <c r="H102" s="24">
        <v>16</v>
      </c>
      <c r="I102" s="24">
        <v>1</v>
      </c>
      <c r="J102" s="28">
        <v>1</v>
      </c>
      <c r="K102" s="24">
        <v>0</v>
      </c>
      <c r="L102" s="26">
        <v>0</v>
      </c>
      <c r="M102" s="24">
        <v>0</v>
      </c>
      <c r="N102" s="26">
        <v>0</v>
      </c>
      <c r="O102" s="24">
        <v>1</v>
      </c>
      <c r="P102" s="27">
        <v>1</v>
      </c>
      <c r="Q102" s="24">
        <v>0</v>
      </c>
      <c r="R102" s="24">
        <v>0</v>
      </c>
      <c r="S102" s="24">
        <v>3</v>
      </c>
    </row>
    <row r="103" spans="2:19" x14ac:dyDescent="0.2">
      <c r="B103" s="21" t="s">
        <v>92</v>
      </c>
      <c r="C103" s="24">
        <v>5</v>
      </c>
      <c r="D103" s="24">
        <v>22</v>
      </c>
      <c r="E103" s="24">
        <v>12</v>
      </c>
      <c r="F103" s="24">
        <v>14.6</v>
      </c>
      <c r="G103" s="24">
        <v>4.16</v>
      </c>
      <c r="H103" s="24">
        <v>13</v>
      </c>
      <c r="I103" s="24">
        <v>5</v>
      </c>
      <c r="J103" s="28">
        <v>1</v>
      </c>
      <c r="K103" s="24">
        <v>0</v>
      </c>
      <c r="L103" s="26">
        <v>0</v>
      </c>
      <c r="M103" s="24">
        <v>0</v>
      </c>
      <c r="N103" s="26">
        <v>0</v>
      </c>
      <c r="O103" s="24">
        <v>5</v>
      </c>
      <c r="P103" s="27">
        <v>1</v>
      </c>
      <c r="Q103" s="24">
        <v>0</v>
      </c>
      <c r="R103" s="24">
        <v>0</v>
      </c>
      <c r="S103" s="24">
        <v>3</v>
      </c>
    </row>
    <row r="104" spans="2:19" x14ac:dyDescent="0.2">
      <c r="B104" s="21" t="s">
        <v>93</v>
      </c>
      <c r="C104" s="24">
        <v>0</v>
      </c>
      <c r="D104" s="24"/>
      <c r="E104" s="24"/>
      <c r="F104" s="24"/>
      <c r="G104" s="24"/>
      <c r="H104" s="24"/>
      <c r="I104" s="24"/>
      <c r="J104" s="28"/>
      <c r="K104" s="24"/>
      <c r="L104" s="26"/>
      <c r="M104" s="24"/>
      <c r="N104" s="26"/>
      <c r="O104" s="24"/>
      <c r="P104" s="26"/>
      <c r="Q104" s="24"/>
      <c r="R104" s="24"/>
      <c r="S104" s="24"/>
    </row>
    <row r="105" spans="2:19" x14ac:dyDescent="0.2">
      <c r="B105" s="21" t="s">
        <v>94</v>
      </c>
      <c r="C105" s="24">
        <v>2</v>
      </c>
      <c r="D105" s="24">
        <v>26</v>
      </c>
      <c r="E105" s="24">
        <v>23</v>
      </c>
      <c r="F105" s="24">
        <v>24.5</v>
      </c>
      <c r="G105" s="24">
        <v>2.12</v>
      </c>
      <c r="H105" s="24">
        <v>24.5</v>
      </c>
      <c r="I105" s="24">
        <v>2</v>
      </c>
      <c r="J105" s="28">
        <v>1</v>
      </c>
      <c r="K105" s="24">
        <v>0</v>
      </c>
      <c r="L105" s="26">
        <v>0</v>
      </c>
      <c r="M105" s="24">
        <v>2</v>
      </c>
      <c r="N105" s="27">
        <v>1</v>
      </c>
      <c r="O105" s="24">
        <v>0</v>
      </c>
      <c r="P105" s="26">
        <v>0</v>
      </c>
      <c r="Q105" s="24">
        <v>0</v>
      </c>
      <c r="R105" s="24">
        <v>0</v>
      </c>
      <c r="S105" s="24">
        <v>4</v>
      </c>
    </row>
    <row r="106" spans="2:19" x14ac:dyDescent="0.2">
      <c r="B106" s="21" t="s">
        <v>95</v>
      </c>
      <c r="C106" s="24">
        <v>3</v>
      </c>
      <c r="D106" s="24">
        <v>35</v>
      </c>
      <c r="E106" s="24">
        <v>13</v>
      </c>
      <c r="F106" s="24">
        <v>21.33</v>
      </c>
      <c r="G106" s="24">
        <v>11.93</v>
      </c>
      <c r="H106" s="24">
        <v>16</v>
      </c>
      <c r="I106" s="24">
        <v>3</v>
      </c>
      <c r="J106" s="28">
        <v>1</v>
      </c>
      <c r="K106" s="24">
        <v>1</v>
      </c>
      <c r="L106" s="26">
        <v>0.33333333333333331</v>
      </c>
      <c r="M106" s="24">
        <v>0</v>
      </c>
      <c r="N106" s="26">
        <v>0</v>
      </c>
      <c r="O106" s="24">
        <v>2</v>
      </c>
      <c r="P106" s="26">
        <v>0.66666666666666663</v>
      </c>
      <c r="Q106" s="24">
        <v>0</v>
      </c>
      <c r="R106" s="24">
        <v>0</v>
      </c>
      <c r="S106" s="24">
        <v>3.67</v>
      </c>
    </row>
    <row r="107" spans="2:19" x14ac:dyDescent="0.2">
      <c r="B107" s="21" t="s">
        <v>96</v>
      </c>
      <c r="C107" s="24">
        <v>0</v>
      </c>
      <c r="D107" s="24"/>
      <c r="E107" s="24"/>
      <c r="F107" s="24"/>
      <c r="G107" s="24"/>
      <c r="H107" s="24"/>
      <c r="I107" s="24"/>
      <c r="J107" s="28"/>
      <c r="K107" s="24"/>
      <c r="L107" s="26"/>
      <c r="M107" s="24"/>
      <c r="N107" s="26"/>
      <c r="O107" s="24"/>
      <c r="P107" s="26"/>
      <c r="Q107" s="24"/>
      <c r="R107" s="24"/>
      <c r="S107" s="24"/>
    </row>
    <row r="108" spans="2:19" x14ac:dyDescent="0.2">
      <c r="B108" s="21" t="s">
        <v>97</v>
      </c>
      <c r="C108" s="24">
        <v>0</v>
      </c>
      <c r="D108" s="24"/>
      <c r="E108" s="24"/>
      <c r="F108" s="24"/>
      <c r="G108" s="24"/>
      <c r="H108" s="24"/>
      <c r="I108" s="24"/>
      <c r="J108" s="28"/>
      <c r="K108" s="24"/>
      <c r="L108" s="26"/>
      <c r="M108" s="24"/>
      <c r="N108" s="26"/>
      <c r="O108" s="24"/>
      <c r="P108" s="26"/>
      <c r="Q108" s="24"/>
      <c r="R108" s="24"/>
      <c r="S108" s="24"/>
    </row>
    <row r="109" spans="2:19" x14ac:dyDescent="0.2">
      <c r="B109" s="21" t="s">
        <v>98</v>
      </c>
      <c r="C109" s="24">
        <v>1</v>
      </c>
      <c r="D109" s="24">
        <v>13</v>
      </c>
      <c r="E109" s="24">
        <v>13</v>
      </c>
      <c r="F109" s="24">
        <v>13</v>
      </c>
      <c r="G109" s="24"/>
      <c r="H109" s="24">
        <v>13</v>
      </c>
      <c r="I109" s="24">
        <v>1</v>
      </c>
      <c r="J109" s="28">
        <v>1</v>
      </c>
      <c r="K109" s="24">
        <v>0</v>
      </c>
      <c r="L109" s="26">
        <v>0</v>
      </c>
      <c r="M109" s="24">
        <v>0</v>
      </c>
      <c r="N109" s="26">
        <v>0</v>
      </c>
      <c r="O109" s="24">
        <v>1</v>
      </c>
      <c r="P109" s="27">
        <v>1</v>
      </c>
      <c r="Q109" s="24">
        <v>0</v>
      </c>
      <c r="R109" s="24">
        <v>0</v>
      </c>
      <c r="S109" s="24">
        <v>3</v>
      </c>
    </row>
    <row r="110" spans="2:19" x14ac:dyDescent="0.2">
      <c r="B110" s="21" t="s">
        <v>99</v>
      </c>
      <c r="C110" s="24"/>
      <c r="D110" s="24"/>
      <c r="E110" s="24"/>
      <c r="F110" s="24"/>
      <c r="G110" s="24"/>
      <c r="H110" s="24"/>
      <c r="I110" s="24"/>
      <c r="J110" s="28"/>
      <c r="K110" s="24"/>
      <c r="L110" s="26"/>
      <c r="M110" s="24"/>
      <c r="N110" s="26"/>
      <c r="O110" s="24"/>
      <c r="P110" s="26"/>
      <c r="Q110" s="24"/>
      <c r="R110" s="24"/>
      <c r="S110" s="24"/>
    </row>
    <row r="111" spans="2:19" x14ac:dyDescent="0.2">
      <c r="B111" s="21" t="s">
        <v>100</v>
      </c>
      <c r="C111" s="24">
        <v>12</v>
      </c>
      <c r="D111" s="24">
        <v>35</v>
      </c>
      <c r="E111" s="24">
        <v>12</v>
      </c>
      <c r="F111" s="24">
        <v>17.920000000000002</v>
      </c>
      <c r="G111" s="24">
        <v>7.15</v>
      </c>
      <c r="H111" s="24">
        <v>14.5</v>
      </c>
      <c r="I111" s="24">
        <v>12</v>
      </c>
      <c r="J111" s="28">
        <v>1</v>
      </c>
      <c r="K111" s="24">
        <v>1</v>
      </c>
      <c r="L111" s="26">
        <v>8.3333333333333329E-2</v>
      </c>
      <c r="M111" s="24">
        <v>2</v>
      </c>
      <c r="N111" s="26">
        <v>0.16666666666666666</v>
      </c>
      <c r="O111" s="24">
        <v>9</v>
      </c>
      <c r="P111" s="26">
        <v>0.75</v>
      </c>
      <c r="Q111" s="24">
        <v>0</v>
      </c>
      <c r="R111" s="24">
        <v>0</v>
      </c>
      <c r="S111" s="24">
        <v>3.33</v>
      </c>
    </row>
    <row r="113" spans="2:19" x14ac:dyDescent="0.2">
      <c r="F113" s="16" t="s">
        <v>34</v>
      </c>
      <c r="H113" s="16" t="s">
        <v>110</v>
      </c>
      <c r="K113" s="16" t="s">
        <v>111</v>
      </c>
    </row>
    <row r="116" spans="2:19" x14ac:dyDescent="0.2">
      <c r="F116" s="16" t="s">
        <v>38</v>
      </c>
      <c r="H116" s="16" t="s">
        <v>104</v>
      </c>
    </row>
    <row r="117" spans="2:19" x14ac:dyDescent="0.2">
      <c r="B117" s="29" t="s">
        <v>70</v>
      </c>
      <c r="D117" s="16" t="s">
        <v>71</v>
      </c>
      <c r="J117" s="16">
        <v>40</v>
      </c>
      <c r="L117" s="16" t="s">
        <v>72</v>
      </c>
      <c r="P117" s="16">
        <v>10</v>
      </c>
    </row>
    <row r="118" spans="2:19" ht="41.25" customHeight="1" x14ac:dyDescent="0.2">
      <c r="B118" s="124" t="s">
        <v>73</v>
      </c>
      <c r="C118" s="117" t="s">
        <v>74</v>
      </c>
      <c r="D118" s="117" t="s">
        <v>75</v>
      </c>
      <c r="E118" s="117" t="s">
        <v>76</v>
      </c>
      <c r="F118" s="117" t="s">
        <v>77</v>
      </c>
      <c r="G118" s="126" t="s">
        <v>78</v>
      </c>
      <c r="H118" s="117" t="s">
        <v>79</v>
      </c>
      <c r="I118" s="119" t="s">
        <v>80</v>
      </c>
      <c r="J118" s="121"/>
      <c r="K118" s="119" t="s">
        <v>81</v>
      </c>
      <c r="L118" s="121"/>
      <c r="M118" s="119" t="s">
        <v>82</v>
      </c>
      <c r="N118" s="121"/>
      <c r="O118" s="119" t="s">
        <v>83</v>
      </c>
      <c r="P118" s="121"/>
      <c r="Q118" s="119" t="s">
        <v>84</v>
      </c>
      <c r="R118" s="121"/>
      <c r="S118" s="117" t="s">
        <v>85</v>
      </c>
    </row>
    <row r="119" spans="2:19" ht="21.75" customHeight="1" x14ac:dyDescent="0.2">
      <c r="B119" s="125"/>
      <c r="C119" s="118"/>
      <c r="D119" s="118"/>
      <c r="E119" s="118"/>
      <c r="F119" s="118"/>
      <c r="G119" s="127"/>
      <c r="H119" s="118"/>
      <c r="I119" s="24" t="s">
        <v>88</v>
      </c>
      <c r="J119" s="24" t="s">
        <v>12</v>
      </c>
      <c r="K119" s="24" t="s">
        <v>89</v>
      </c>
      <c r="L119" s="24" t="s">
        <v>101</v>
      </c>
      <c r="M119" s="24" t="s">
        <v>89</v>
      </c>
      <c r="N119" s="24" t="s">
        <v>12</v>
      </c>
      <c r="O119" s="24" t="s">
        <v>89</v>
      </c>
      <c r="P119" s="24" t="s">
        <v>12</v>
      </c>
      <c r="Q119" s="24" t="s">
        <v>89</v>
      </c>
      <c r="R119" s="24" t="s">
        <v>12</v>
      </c>
      <c r="S119" s="118"/>
    </row>
    <row r="120" spans="2:19" x14ac:dyDescent="0.2">
      <c r="B120" s="21" t="s">
        <v>91</v>
      </c>
      <c r="C120" s="24">
        <v>2</v>
      </c>
      <c r="D120" s="24">
        <v>23</v>
      </c>
      <c r="E120" s="24">
        <v>14</v>
      </c>
      <c r="F120" s="24">
        <v>18.5</v>
      </c>
      <c r="G120" s="24">
        <v>6.36</v>
      </c>
      <c r="H120" s="24">
        <v>18.5</v>
      </c>
      <c r="I120" s="24">
        <v>2</v>
      </c>
      <c r="J120" s="28">
        <v>1</v>
      </c>
      <c r="K120" s="24">
        <v>0</v>
      </c>
      <c r="L120" s="26">
        <v>0</v>
      </c>
      <c r="M120" s="24">
        <v>1</v>
      </c>
      <c r="N120" s="26">
        <v>0.5</v>
      </c>
      <c r="O120" s="24">
        <v>1</v>
      </c>
      <c r="P120" s="26">
        <v>0.5</v>
      </c>
      <c r="Q120" s="24">
        <v>0</v>
      </c>
      <c r="R120" s="28">
        <v>0</v>
      </c>
      <c r="S120" s="24">
        <v>3.5</v>
      </c>
    </row>
    <row r="121" spans="2:19" x14ac:dyDescent="0.2">
      <c r="B121" s="21" t="s">
        <v>92</v>
      </c>
      <c r="C121" s="24">
        <v>5</v>
      </c>
      <c r="D121" s="24">
        <v>33</v>
      </c>
      <c r="E121" s="24">
        <v>24</v>
      </c>
      <c r="F121" s="24">
        <v>28.8</v>
      </c>
      <c r="G121" s="24">
        <v>3.7</v>
      </c>
      <c r="H121" s="24">
        <v>27.5</v>
      </c>
      <c r="I121" s="24">
        <v>5</v>
      </c>
      <c r="J121" s="28">
        <v>1</v>
      </c>
      <c r="K121" s="24">
        <v>2</v>
      </c>
      <c r="L121" s="26">
        <v>0.4</v>
      </c>
      <c r="M121" s="24">
        <v>3</v>
      </c>
      <c r="N121" s="26">
        <v>0.6</v>
      </c>
      <c r="O121" s="24">
        <v>0</v>
      </c>
      <c r="P121" s="26">
        <v>0</v>
      </c>
      <c r="Q121" s="24">
        <v>0</v>
      </c>
      <c r="R121" s="28">
        <v>0</v>
      </c>
      <c r="S121" s="24">
        <v>4.4000000000000004</v>
      </c>
    </row>
    <row r="122" spans="2:19" x14ac:dyDescent="0.2">
      <c r="B122" s="21" t="s">
        <v>93</v>
      </c>
      <c r="C122" s="24">
        <v>4</v>
      </c>
      <c r="D122" s="24">
        <v>25</v>
      </c>
      <c r="E122" s="24">
        <v>19</v>
      </c>
      <c r="F122" s="24">
        <v>20.75</v>
      </c>
      <c r="G122" s="24">
        <v>2.87</v>
      </c>
      <c r="H122" s="24">
        <v>19.5</v>
      </c>
      <c r="I122" s="24">
        <v>4</v>
      </c>
      <c r="J122" s="28">
        <v>1</v>
      </c>
      <c r="K122" s="24">
        <v>0</v>
      </c>
      <c r="L122" s="26">
        <v>0</v>
      </c>
      <c r="M122" s="24">
        <v>1</v>
      </c>
      <c r="N122" s="26">
        <v>0.25</v>
      </c>
      <c r="O122" s="24">
        <v>3</v>
      </c>
      <c r="P122" s="26">
        <v>0.75</v>
      </c>
      <c r="Q122" s="24">
        <v>0</v>
      </c>
      <c r="R122" s="28">
        <v>0</v>
      </c>
      <c r="S122" s="24">
        <v>3.25</v>
      </c>
    </row>
    <row r="123" spans="2:19" x14ac:dyDescent="0.2">
      <c r="B123" s="21" t="s">
        <v>94</v>
      </c>
      <c r="C123" s="24">
        <v>1</v>
      </c>
      <c r="D123" s="24">
        <v>31</v>
      </c>
      <c r="E123" s="24">
        <v>31</v>
      </c>
      <c r="F123" s="24">
        <v>31</v>
      </c>
      <c r="G123" s="24"/>
      <c r="H123" s="24">
        <v>31</v>
      </c>
      <c r="I123" s="24">
        <v>1</v>
      </c>
      <c r="J123" s="28">
        <v>1</v>
      </c>
      <c r="K123" s="24">
        <v>1</v>
      </c>
      <c r="L123" s="27">
        <v>1</v>
      </c>
      <c r="M123" s="24">
        <v>0</v>
      </c>
      <c r="N123" s="26">
        <v>0</v>
      </c>
      <c r="O123" s="24">
        <v>0</v>
      </c>
      <c r="P123" s="26">
        <v>0</v>
      </c>
      <c r="Q123" s="24">
        <v>0</v>
      </c>
      <c r="R123" s="28">
        <v>0</v>
      </c>
      <c r="S123" s="24">
        <v>5</v>
      </c>
    </row>
    <row r="124" spans="2:19" x14ac:dyDescent="0.2">
      <c r="B124" s="21" t="s">
        <v>95</v>
      </c>
      <c r="C124" s="24">
        <v>0</v>
      </c>
      <c r="D124" s="24"/>
      <c r="E124" s="24"/>
      <c r="F124" s="24"/>
      <c r="G124" s="24"/>
      <c r="H124" s="24"/>
      <c r="I124" s="24"/>
      <c r="J124" s="28"/>
      <c r="K124" s="24"/>
      <c r="L124" s="26"/>
      <c r="M124" s="24"/>
      <c r="N124" s="26"/>
      <c r="O124" s="24"/>
      <c r="P124" s="26"/>
      <c r="Q124" s="24"/>
      <c r="R124" s="28"/>
      <c r="S124" s="24"/>
    </row>
    <row r="125" spans="2:19" x14ac:dyDescent="0.2">
      <c r="B125" s="21" t="s">
        <v>96</v>
      </c>
      <c r="C125" s="24">
        <v>0</v>
      </c>
      <c r="D125" s="24"/>
      <c r="E125" s="24"/>
      <c r="F125" s="24"/>
      <c r="G125" s="24"/>
      <c r="H125" s="24"/>
      <c r="I125" s="24"/>
      <c r="J125" s="28"/>
      <c r="K125" s="24"/>
      <c r="L125" s="26"/>
      <c r="M125" s="24"/>
      <c r="N125" s="26"/>
      <c r="O125" s="24"/>
      <c r="P125" s="26"/>
      <c r="Q125" s="24"/>
      <c r="R125" s="28"/>
      <c r="S125" s="24"/>
    </row>
    <row r="126" spans="2:19" x14ac:dyDescent="0.2">
      <c r="B126" s="21" t="s">
        <v>97</v>
      </c>
      <c r="C126" s="24">
        <v>0</v>
      </c>
      <c r="D126" s="24"/>
      <c r="E126" s="24"/>
      <c r="F126" s="24"/>
      <c r="G126" s="24"/>
      <c r="H126" s="24"/>
      <c r="I126" s="24"/>
      <c r="J126" s="28"/>
      <c r="K126" s="24"/>
      <c r="L126" s="26"/>
      <c r="M126" s="24"/>
      <c r="N126" s="26"/>
      <c r="O126" s="24"/>
      <c r="P126" s="26"/>
      <c r="Q126" s="24"/>
      <c r="R126" s="28"/>
      <c r="S126" s="24"/>
    </row>
    <row r="127" spans="2:19" x14ac:dyDescent="0.2">
      <c r="B127" s="21" t="s">
        <v>98</v>
      </c>
      <c r="C127" s="24">
        <v>1</v>
      </c>
      <c r="D127" s="24">
        <v>29</v>
      </c>
      <c r="E127" s="24">
        <v>29</v>
      </c>
      <c r="F127" s="24">
        <v>29</v>
      </c>
      <c r="G127" s="24"/>
      <c r="H127" s="24">
        <v>29</v>
      </c>
      <c r="I127" s="24">
        <v>1</v>
      </c>
      <c r="J127" s="28">
        <v>1</v>
      </c>
      <c r="K127" s="24">
        <v>0</v>
      </c>
      <c r="L127" s="26">
        <v>0</v>
      </c>
      <c r="M127" s="24">
        <v>1</v>
      </c>
      <c r="N127" s="27">
        <v>1</v>
      </c>
      <c r="O127" s="24">
        <v>0</v>
      </c>
      <c r="P127" s="26">
        <v>0</v>
      </c>
      <c r="Q127" s="24">
        <v>0</v>
      </c>
      <c r="R127" s="28">
        <v>0</v>
      </c>
      <c r="S127" s="24">
        <v>4</v>
      </c>
    </row>
    <row r="128" spans="2:19" x14ac:dyDescent="0.2">
      <c r="B128" s="21" t="s">
        <v>99</v>
      </c>
      <c r="C128" s="24"/>
      <c r="D128" s="24"/>
      <c r="E128" s="24"/>
      <c r="F128" s="24"/>
      <c r="G128" s="24"/>
      <c r="H128" s="24"/>
      <c r="I128" s="24">
        <v>0</v>
      </c>
      <c r="J128" s="28"/>
      <c r="K128" s="24"/>
      <c r="L128" s="26"/>
      <c r="M128" s="24"/>
      <c r="N128" s="26"/>
      <c r="O128" s="24"/>
      <c r="P128" s="26"/>
      <c r="Q128" s="24"/>
      <c r="R128" s="28"/>
      <c r="S128" s="24"/>
    </row>
    <row r="129" spans="2:19" x14ac:dyDescent="0.2">
      <c r="B129" s="21" t="s">
        <v>100</v>
      </c>
      <c r="C129" s="24">
        <v>13</v>
      </c>
      <c r="D129" s="24">
        <v>33</v>
      </c>
      <c r="E129" s="24">
        <v>14</v>
      </c>
      <c r="F129" s="24">
        <v>24.92</v>
      </c>
      <c r="G129" s="24">
        <v>5.78</v>
      </c>
      <c r="H129" s="24">
        <v>25</v>
      </c>
      <c r="I129" s="24">
        <v>13</v>
      </c>
      <c r="J129" s="28">
        <v>1</v>
      </c>
      <c r="K129" s="24">
        <v>3</v>
      </c>
      <c r="L129" s="26">
        <v>0.23076923076923078</v>
      </c>
      <c r="M129" s="24">
        <v>6</v>
      </c>
      <c r="N129" s="26">
        <v>0.46153846153846156</v>
      </c>
      <c r="O129" s="24">
        <v>4</v>
      </c>
      <c r="P129" s="26">
        <v>0.30769230769230771</v>
      </c>
      <c r="Q129" s="24">
        <v>0</v>
      </c>
      <c r="R129" s="28">
        <v>0</v>
      </c>
      <c r="S129" s="24">
        <v>3.92</v>
      </c>
    </row>
    <row r="132" spans="2:19" x14ac:dyDescent="0.2">
      <c r="F132" s="16" t="s">
        <v>42</v>
      </c>
      <c r="H132" s="16" t="s">
        <v>104</v>
      </c>
    </row>
    <row r="133" spans="2:19" x14ac:dyDescent="0.2">
      <c r="B133" s="29" t="s">
        <v>70</v>
      </c>
      <c r="D133" s="16" t="s">
        <v>71</v>
      </c>
      <c r="J133" s="16">
        <v>19</v>
      </c>
      <c r="L133" s="16" t="s">
        <v>72</v>
      </c>
      <c r="P133" s="16">
        <v>5</v>
      </c>
    </row>
    <row r="134" spans="2:19" ht="41.25" customHeight="1" x14ac:dyDescent="0.2">
      <c r="B134" s="124" t="s">
        <v>73</v>
      </c>
      <c r="C134" s="117" t="s">
        <v>74</v>
      </c>
      <c r="D134" s="117" t="s">
        <v>75</v>
      </c>
      <c r="E134" s="117" t="s">
        <v>76</v>
      </c>
      <c r="F134" s="117" t="s">
        <v>77</v>
      </c>
      <c r="G134" s="126" t="s">
        <v>78</v>
      </c>
      <c r="H134" s="117" t="s">
        <v>79</v>
      </c>
      <c r="I134" s="119" t="s">
        <v>80</v>
      </c>
      <c r="J134" s="121"/>
      <c r="K134" s="119" t="s">
        <v>81</v>
      </c>
      <c r="L134" s="121"/>
      <c r="M134" s="119" t="s">
        <v>82</v>
      </c>
      <c r="N134" s="121"/>
      <c r="O134" s="119" t="s">
        <v>83</v>
      </c>
      <c r="P134" s="121"/>
      <c r="Q134" s="119" t="s">
        <v>84</v>
      </c>
      <c r="R134" s="121"/>
      <c r="S134" s="117" t="s">
        <v>85</v>
      </c>
    </row>
    <row r="135" spans="2:19" ht="21.75" customHeight="1" x14ac:dyDescent="0.2">
      <c r="B135" s="125"/>
      <c r="C135" s="118"/>
      <c r="D135" s="118"/>
      <c r="E135" s="118"/>
      <c r="F135" s="118"/>
      <c r="G135" s="127"/>
      <c r="H135" s="118"/>
      <c r="I135" s="24" t="s">
        <v>88</v>
      </c>
      <c r="J135" s="24" t="s">
        <v>12</v>
      </c>
      <c r="K135" s="24" t="s">
        <v>89</v>
      </c>
      <c r="L135" s="24" t="s">
        <v>101</v>
      </c>
      <c r="M135" s="24" t="s">
        <v>89</v>
      </c>
      <c r="N135" s="24" t="s">
        <v>12</v>
      </c>
      <c r="O135" s="24" t="s">
        <v>89</v>
      </c>
      <c r="P135" s="24" t="s">
        <v>12</v>
      </c>
      <c r="Q135" s="24" t="s">
        <v>89</v>
      </c>
      <c r="R135" s="24" t="s">
        <v>12</v>
      </c>
      <c r="S135" s="118"/>
    </row>
    <row r="136" spans="2:19" x14ac:dyDescent="0.2">
      <c r="B136" s="21" t="s">
        <v>91</v>
      </c>
      <c r="C136" s="24">
        <v>18</v>
      </c>
      <c r="D136" s="24">
        <v>13</v>
      </c>
      <c r="E136" s="24">
        <v>0</v>
      </c>
      <c r="F136" s="24">
        <v>7.89</v>
      </c>
      <c r="G136" s="24">
        <v>3.38</v>
      </c>
      <c r="H136" s="24">
        <v>8</v>
      </c>
      <c r="I136" s="24">
        <v>17</v>
      </c>
      <c r="J136" s="26">
        <v>0.94444444444444442</v>
      </c>
      <c r="K136" s="24">
        <v>0</v>
      </c>
      <c r="L136" s="26">
        <v>0</v>
      </c>
      <c r="M136" s="24">
        <v>4</v>
      </c>
      <c r="N136" s="26">
        <v>0.22222222222222221</v>
      </c>
      <c r="O136" s="24">
        <v>13</v>
      </c>
      <c r="P136" s="26">
        <v>0.72222222222222221</v>
      </c>
      <c r="Q136" s="24">
        <v>1</v>
      </c>
      <c r="R136" s="26">
        <v>5.5555555555555552E-2</v>
      </c>
      <c r="S136" s="24">
        <v>3.17</v>
      </c>
    </row>
    <row r="137" spans="2:19" x14ac:dyDescent="0.2">
      <c r="B137" s="21" t="s">
        <v>92</v>
      </c>
      <c r="C137" s="24">
        <v>20</v>
      </c>
      <c r="D137" s="24">
        <v>11</v>
      </c>
      <c r="E137" s="24">
        <v>5</v>
      </c>
      <c r="F137" s="24">
        <v>7.15</v>
      </c>
      <c r="G137" s="24">
        <v>2.16</v>
      </c>
      <c r="H137" s="24">
        <v>6</v>
      </c>
      <c r="I137" s="24">
        <v>20</v>
      </c>
      <c r="J137" s="26">
        <v>1</v>
      </c>
      <c r="K137" s="24">
        <v>0</v>
      </c>
      <c r="L137" s="26">
        <v>0</v>
      </c>
      <c r="M137" s="24">
        <v>3</v>
      </c>
      <c r="N137" s="26">
        <v>0.15</v>
      </c>
      <c r="O137" s="24">
        <v>17</v>
      </c>
      <c r="P137" s="26">
        <v>0.85</v>
      </c>
      <c r="Q137" s="24">
        <v>0</v>
      </c>
      <c r="R137" s="26">
        <v>0</v>
      </c>
      <c r="S137" s="24">
        <v>3.15</v>
      </c>
    </row>
    <row r="138" spans="2:19" x14ac:dyDescent="0.2">
      <c r="B138" s="21" t="s">
        <v>93</v>
      </c>
      <c r="C138" s="24">
        <v>29</v>
      </c>
      <c r="D138" s="24">
        <v>18</v>
      </c>
      <c r="E138" s="24">
        <v>3</v>
      </c>
      <c r="F138" s="24">
        <v>10.24</v>
      </c>
      <c r="G138" s="24">
        <v>4.33</v>
      </c>
      <c r="H138" s="24">
        <v>9</v>
      </c>
      <c r="I138" s="24">
        <v>28</v>
      </c>
      <c r="J138" s="26">
        <v>0.96551724137931039</v>
      </c>
      <c r="K138" s="24">
        <v>5</v>
      </c>
      <c r="L138" s="26">
        <v>0.17241379310344829</v>
      </c>
      <c r="M138" s="24">
        <v>7</v>
      </c>
      <c r="N138" s="26">
        <v>0.2413793103448276</v>
      </c>
      <c r="O138" s="24">
        <v>16</v>
      </c>
      <c r="P138" s="26">
        <v>0.55172413793103448</v>
      </c>
      <c r="Q138" s="24">
        <v>1</v>
      </c>
      <c r="R138" s="26">
        <v>3.4482758620689655E-2</v>
      </c>
      <c r="S138" s="24">
        <v>3.55</v>
      </c>
    </row>
    <row r="139" spans="2:19" x14ac:dyDescent="0.2">
      <c r="B139" s="21" t="s">
        <v>94</v>
      </c>
      <c r="C139" s="24">
        <v>40</v>
      </c>
      <c r="D139" s="24">
        <v>16</v>
      </c>
      <c r="E139" s="24">
        <v>0</v>
      </c>
      <c r="F139" s="24">
        <v>7.45</v>
      </c>
      <c r="G139" s="24">
        <v>3.68</v>
      </c>
      <c r="H139" s="24">
        <v>7</v>
      </c>
      <c r="I139" s="24">
        <v>35</v>
      </c>
      <c r="J139" s="26">
        <v>0.875</v>
      </c>
      <c r="K139" s="24">
        <v>1</v>
      </c>
      <c r="L139" s="26">
        <v>2.5000000000000001E-2</v>
      </c>
      <c r="M139" s="24">
        <v>8</v>
      </c>
      <c r="N139" s="26">
        <v>0.2</v>
      </c>
      <c r="O139" s="24">
        <v>26</v>
      </c>
      <c r="P139" s="26">
        <v>0.65</v>
      </c>
      <c r="Q139" s="24">
        <v>5</v>
      </c>
      <c r="R139" s="26">
        <v>0.125</v>
      </c>
      <c r="S139" s="24">
        <v>3.125</v>
      </c>
    </row>
    <row r="140" spans="2:19" x14ac:dyDescent="0.2">
      <c r="B140" s="21" t="s">
        <v>95</v>
      </c>
      <c r="C140" s="24">
        <v>10</v>
      </c>
      <c r="D140" s="24">
        <v>17</v>
      </c>
      <c r="E140" s="24">
        <v>8</v>
      </c>
      <c r="F140" s="24">
        <v>11.5</v>
      </c>
      <c r="G140" s="24">
        <v>3.34</v>
      </c>
      <c r="H140" s="24">
        <v>10.5</v>
      </c>
      <c r="I140" s="24">
        <v>10</v>
      </c>
      <c r="J140" s="27">
        <v>1</v>
      </c>
      <c r="K140" s="24">
        <v>1</v>
      </c>
      <c r="L140" s="26">
        <v>0.1</v>
      </c>
      <c r="M140" s="24">
        <v>4</v>
      </c>
      <c r="N140" s="26">
        <v>0.4</v>
      </c>
      <c r="O140" s="24">
        <v>5</v>
      </c>
      <c r="P140" s="26">
        <v>0.5</v>
      </c>
      <c r="Q140" s="24">
        <v>0</v>
      </c>
      <c r="R140" s="26">
        <v>0</v>
      </c>
      <c r="S140" s="24">
        <v>3.6</v>
      </c>
    </row>
    <row r="141" spans="2:19" x14ac:dyDescent="0.2">
      <c r="B141" s="21" t="s">
        <v>96</v>
      </c>
      <c r="C141" s="24">
        <v>0</v>
      </c>
      <c r="D141" s="24"/>
      <c r="E141" s="24"/>
      <c r="F141" s="24"/>
      <c r="G141" s="24"/>
      <c r="H141" s="24"/>
      <c r="I141" s="24"/>
      <c r="J141" s="27"/>
      <c r="K141" s="24"/>
      <c r="L141" s="26"/>
      <c r="M141" s="24"/>
      <c r="N141" s="26"/>
      <c r="O141" s="24"/>
      <c r="P141" s="26"/>
      <c r="Q141" s="24"/>
      <c r="R141" s="26"/>
      <c r="S141" s="24"/>
    </row>
    <row r="142" spans="2:19" x14ac:dyDescent="0.2">
      <c r="B142" s="21" t="s">
        <v>97</v>
      </c>
      <c r="C142" s="24">
        <v>0</v>
      </c>
      <c r="D142" s="24"/>
      <c r="E142" s="24"/>
      <c r="F142" s="24"/>
      <c r="G142" s="24"/>
      <c r="H142" s="24"/>
      <c r="I142" s="24"/>
      <c r="J142" s="27"/>
      <c r="K142" s="24"/>
      <c r="L142" s="26"/>
      <c r="M142" s="24"/>
      <c r="N142" s="26"/>
      <c r="O142" s="24"/>
      <c r="P142" s="26"/>
      <c r="Q142" s="24"/>
      <c r="R142" s="26"/>
      <c r="S142" s="24"/>
    </row>
    <row r="143" spans="2:19" x14ac:dyDescent="0.2">
      <c r="B143" s="21" t="s">
        <v>98</v>
      </c>
      <c r="C143" s="24">
        <v>34</v>
      </c>
      <c r="D143" s="24">
        <v>15</v>
      </c>
      <c r="E143" s="24">
        <v>5</v>
      </c>
      <c r="F143" s="24">
        <v>9.76</v>
      </c>
      <c r="G143" s="24">
        <v>2.75</v>
      </c>
      <c r="H143" s="24">
        <v>9.5</v>
      </c>
      <c r="I143" s="24">
        <v>34</v>
      </c>
      <c r="J143" s="27">
        <v>1</v>
      </c>
      <c r="K143" s="24">
        <v>0</v>
      </c>
      <c r="L143" s="26">
        <v>0</v>
      </c>
      <c r="M143" s="24">
        <v>14</v>
      </c>
      <c r="N143" s="26">
        <v>0.41176470588235292</v>
      </c>
      <c r="O143" s="24">
        <v>20</v>
      </c>
      <c r="P143" s="26">
        <v>0.58823529411764708</v>
      </c>
      <c r="Q143" s="24">
        <v>0</v>
      </c>
      <c r="R143" s="26">
        <v>0</v>
      </c>
      <c r="S143" s="24">
        <v>3.41</v>
      </c>
    </row>
    <row r="144" spans="2:19" x14ac:dyDescent="0.2">
      <c r="B144" s="21" t="s">
        <v>99</v>
      </c>
      <c r="C144" s="24"/>
      <c r="D144" s="24"/>
      <c r="E144" s="24"/>
      <c r="F144" s="24"/>
      <c r="G144" s="24"/>
      <c r="H144" s="24"/>
      <c r="I144" s="24"/>
      <c r="J144" s="26"/>
      <c r="K144" s="24"/>
      <c r="L144" s="26"/>
      <c r="M144" s="24"/>
      <c r="N144" s="26"/>
      <c r="O144" s="24"/>
      <c r="P144" s="26"/>
      <c r="Q144" s="24"/>
      <c r="R144" s="26"/>
      <c r="S144" s="24"/>
    </row>
    <row r="145" spans="2:19" x14ac:dyDescent="0.2">
      <c r="B145" s="21" t="s">
        <v>100</v>
      </c>
      <c r="C145" s="24">
        <v>151</v>
      </c>
      <c r="D145" s="24">
        <v>18</v>
      </c>
      <c r="E145" s="24">
        <v>0</v>
      </c>
      <c r="F145" s="24">
        <v>8.7899999999999991</v>
      </c>
      <c r="G145" s="24">
        <v>3.65</v>
      </c>
      <c r="H145" s="24">
        <v>8</v>
      </c>
      <c r="I145" s="24">
        <v>144</v>
      </c>
      <c r="J145" s="26">
        <v>0.95364238410596025</v>
      </c>
      <c r="K145" s="24">
        <v>7</v>
      </c>
      <c r="L145" s="26">
        <v>4.6357615894039736E-2</v>
      </c>
      <c r="M145" s="24">
        <v>40</v>
      </c>
      <c r="N145" s="26">
        <v>0.26490066225165565</v>
      </c>
      <c r="O145" s="24">
        <v>97</v>
      </c>
      <c r="P145" s="26">
        <v>0.64238410596026485</v>
      </c>
      <c r="Q145" s="24">
        <v>7</v>
      </c>
      <c r="R145" s="26">
        <v>4.6357615894039736E-2</v>
      </c>
      <c r="S145" s="24">
        <v>3.31</v>
      </c>
    </row>
    <row r="148" spans="2:19" x14ac:dyDescent="0.2">
      <c r="F148" s="16" t="s">
        <v>112</v>
      </c>
      <c r="H148" s="16" t="s">
        <v>113</v>
      </c>
    </row>
    <row r="149" spans="2:19" x14ac:dyDescent="0.2">
      <c r="B149" s="29" t="s">
        <v>70</v>
      </c>
      <c r="D149" s="16" t="s">
        <v>71</v>
      </c>
      <c r="J149" s="16">
        <v>45</v>
      </c>
      <c r="L149" s="16" t="s">
        <v>72</v>
      </c>
      <c r="P149" s="16">
        <v>13</v>
      </c>
    </row>
    <row r="150" spans="2:19" ht="41.25" customHeight="1" x14ac:dyDescent="0.2">
      <c r="B150" s="124" t="s">
        <v>73</v>
      </c>
      <c r="C150" s="117" t="s">
        <v>74</v>
      </c>
      <c r="D150" s="117" t="s">
        <v>75</v>
      </c>
      <c r="E150" s="117" t="s">
        <v>76</v>
      </c>
      <c r="F150" s="117" t="s">
        <v>77</v>
      </c>
      <c r="G150" s="126" t="s">
        <v>78</v>
      </c>
      <c r="H150" s="117" t="s">
        <v>79</v>
      </c>
      <c r="I150" s="119" t="s">
        <v>80</v>
      </c>
      <c r="J150" s="121"/>
      <c r="K150" s="119" t="s">
        <v>81</v>
      </c>
      <c r="L150" s="121"/>
      <c r="M150" s="119" t="s">
        <v>82</v>
      </c>
      <c r="N150" s="121"/>
      <c r="O150" s="119" t="s">
        <v>83</v>
      </c>
      <c r="P150" s="121"/>
      <c r="Q150" s="119" t="s">
        <v>84</v>
      </c>
      <c r="R150" s="121"/>
      <c r="S150" s="117" t="s">
        <v>85</v>
      </c>
    </row>
    <row r="151" spans="2:19" ht="21.75" customHeight="1" x14ac:dyDescent="0.2">
      <c r="B151" s="125"/>
      <c r="C151" s="118"/>
      <c r="D151" s="118"/>
      <c r="E151" s="118"/>
      <c r="F151" s="118"/>
      <c r="G151" s="127"/>
      <c r="H151" s="118"/>
      <c r="I151" s="24" t="s">
        <v>88</v>
      </c>
      <c r="J151" s="24" t="s">
        <v>12</v>
      </c>
      <c r="K151" s="24" t="s">
        <v>89</v>
      </c>
      <c r="L151" s="24" t="s">
        <v>101</v>
      </c>
      <c r="M151" s="24" t="s">
        <v>89</v>
      </c>
      <c r="N151" s="24" t="s">
        <v>12</v>
      </c>
      <c r="O151" s="24" t="s">
        <v>89</v>
      </c>
      <c r="P151" s="24" t="s">
        <v>12</v>
      </c>
      <c r="Q151" s="24" t="s">
        <v>89</v>
      </c>
      <c r="R151" s="24" t="s">
        <v>12</v>
      </c>
      <c r="S151" s="118"/>
    </row>
    <row r="152" spans="2:19" x14ac:dyDescent="0.2">
      <c r="B152" s="21" t="s">
        <v>91</v>
      </c>
      <c r="C152" s="24">
        <v>15</v>
      </c>
      <c r="D152" s="24">
        <v>24</v>
      </c>
      <c r="E152" s="24">
        <v>10</v>
      </c>
      <c r="F152" s="24">
        <v>17.2</v>
      </c>
      <c r="G152" s="24">
        <v>3.95</v>
      </c>
      <c r="H152" s="24">
        <v>17</v>
      </c>
      <c r="I152" s="24">
        <v>14</v>
      </c>
      <c r="J152" s="24">
        <v>0.93333333333333335</v>
      </c>
      <c r="K152" s="24">
        <v>0</v>
      </c>
      <c r="L152" s="24">
        <v>0</v>
      </c>
      <c r="M152" s="24">
        <v>0</v>
      </c>
      <c r="N152" s="24">
        <v>0</v>
      </c>
      <c r="O152" s="24">
        <v>14</v>
      </c>
      <c r="P152" s="24">
        <v>0.93333333333333335</v>
      </c>
      <c r="Q152" s="24">
        <v>1</v>
      </c>
      <c r="R152" s="24">
        <v>6.6666666666666666E-2</v>
      </c>
      <c r="S152" s="24">
        <v>2.93</v>
      </c>
    </row>
    <row r="153" spans="2:19" x14ac:dyDescent="0.2">
      <c r="B153" s="21" t="s">
        <v>92</v>
      </c>
      <c r="C153" s="24">
        <v>22</v>
      </c>
      <c r="D153" s="24">
        <v>35</v>
      </c>
      <c r="E153" s="24">
        <v>13</v>
      </c>
      <c r="F153" s="24">
        <v>23.18</v>
      </c>
      <c r="G153" s="24">
        <v>6.51</v>
      </c>
      <c r="H153" s="24">
        <v>23</v>
      </c>
      <c r="I153" s="24">
        <v>22</v>
      </c>
      <c r="J153" s="24">
        <v>1</v>
      </c>
      <c r="K153" s="24">
        <v>0</v>
      </c>
      <c r="L153" s="24">
        <v>0</v>
      </c>
      <c r="M153" s="24">
        <v>8</v>
      </c>
      <c r="N153" s="24">
        <v>0.36363636363636365</v>
      </c>
      <c r="O153" s="24">
        <v>14</v>
      </c>
      <c r="P153" s="24">
        <v>0.63636363636363635</v>
      </c>
      <c r="Q153" s="24">
        <v>0</v>
      </c>
      <c r="R153" s="24">
        <v>0</v>
      </c>
      <c r="S153" s="24">
        <v>3.36</v>
      </c>
    </row>
    <row r="154" spans="2:19" x14ac:dyDescent="0.2">
      <c r="B154" s="21" t="s">
        <v>93</v>
      </c>
      <c r="C154" s="24">
        <v>15</v>
      </c>
      <c r="D154" s="24">
        <v>31</v>
      </c>
      <c r="E154" s="24">
        <v>14</v>
      </c>
      <c r="F154" s="24">
        <v>22.6</v>
      </c>
      <c r="G154" s="24">
        <v>4.5</v>
      </c>
      <c r="H154" s="24">
        <v>23</v>
      </c>
      <c r="I154" s="24">
        <v>15</v>
      </c>
      <c r="J154" s="24">
        <v>1</v>
      </c>
      <c r="K154" s="24">
        <v>0</v>
      </c>
      <c r="L154" s="24">
        <v>0</v>
      </c>
      <c r="M154" s="24">
        <v>3</v>
      </c>
      <c r="N154" s="24">
        <v>0.2</v>
      </c>
      <c r="O154" s="24">
        <v>12</v>
      </c>
      <c r="P154" s="24">
        <v>0.8</v>
      </c>
      <c r="Q154" s="24">
        <v>0</v>
      </c>
      <c r="R154" s="24">
        <v>0</v>
      </c>
      <c r="S154" s="24">
        <v>3.2</v>
      </c>
    </row>
    <row r="155" spans="2:19" x14ac:dyDescent="0.2">
      <c r="B155" s="21" t="s">
        <v>94</v>
      </c>
      <c r="C155" s="24">
        <v>7</v>
      </c>
      <c r="D155" s="24">
        <v>35</v>
      </c>
      <c r="E155" s="24">
        <v>19</v>
      </c>
      <c r="F155" s="24">
        <v>23.28</v>
      </c>
      <c r="G155" s="24">
        <v>5.68</v>
      </c>
      <c r="H155" s="24">
        <v>21</v>
      </c>
      <c r="I155" s="24">
        <v>7</v>
      </c>
      <c r="J155" s="24">
        <v>1</v>
      </c>
      <c r="K155" s="24">
        <v>0</v>
      </c>
      <c r="L155" s="24">
        <v>0</v>
      </c>
      <c r="M155" s="24">
        <v>1</v>
      </c>
      <c r="N155" s="24">
        <v>0.14285714285714285</v>
      </c>
      <c r="O155" s="24">
        <v>6</v>
      </c>
      <c r="P155" s="24">
        <v>0.8571428571428571</v>
      </c>
      <c r="Q155" s="24">
        <v>0</v>
      </c>
      <c r="R155" s="24">
        <v>0</v>
      </c>
      <c r="S155" s="24">
        <v>3.14</v>
      </c>
    </row>
    <row r="156" spans="2:19" x14ac:dyDescent="0.2">
      <c r="B156" s="21" t="s">
        <v>95</v>
      </c>
      <c r="C156" s="24">
        <v>21</v>
      </c>
      <c r="D156" s="24">
        <v>29</v>
      </c>
      <c r="E156" s="24">
        <v>9</v>
      </c>
      <c r="F156" s="24">
        <v>18.329999999999998</v>
      </c>
      <c r="G156" s="24">
        <v>5.58</v>
      </c>
      <c r="H156" s="24">
        <v>19</v>
      </c>
      <c r="I156" s="24">
        <v>18</v>
      </c>
      <c r="J156" s="24">
        <v>0.8571428571428571</v>
      </c>
      <c r="K156" s="24">
        <v>0</v>
      </c>
      <c r="L156" s="24">
        <v>0</v>
      </c>
      <c r="M156" s="24">
        <v>2</v>
      </c>
      <c r="N156" s="24">
        <v>9.5238095238095233E-2</v>
      </c>
      <c r="O156" s="24">
        <v>16</v>
      </c>
      <c r="P156" s="24">
        <v>0.76190476190476186</v>
      </c>
      <c r="Q156" s="24">
        <v>3</v>
      </c>
      <c r="R156" s="24">
        <v>0.14285714285714285</v>
      </c>
      <c r="S156" s="24">
        <v>2.95</v>
      </c>
    </row>
    <row r="157" spans="2:19" x14ac:dyDescent="0.2">
      <c r="B157" s="21" t="s">
        <v>96</v>
      </c>
      <c r="C157" s="24">
        <v>1</v>
      </c>
      <c r="D157" s="24">
        <v>17</v>
      </c>
      <c r="E157" s="24">
        <v>17</v>
      </c>
      <c r="F157" s="24">
        <v>17</v>
      </c>
      <c r="G157" s="24"/>
      <c r="H157" s="24">
        <v>17</v>
      </c>
      <c r="I157" s="24">
        <v>1</v>
      </c>
      <c r="J157" s="24">
        <v>1</v>
      </c>
      <c r="K157" s="24">
        <v>0</v>
      </c>
      <c r="L157" s="24">
        <v>0</v>
      </c>
      <c r="M157" s="24">
        <v>0</v>
      </c>
      <c r="N157" s="24">
        <v>0</v>
      </c>
      <c r="O157" s="24">
        <v>1</v>
      </c>
      <c r="P157" s="24">
        <v>1</v>
      </c>
      <c r="Q157" s="24">
        <v>0</v>
      </c>
      <c r="R157" s="24">
        <v>0</v>
      </c>
      <c r="S157" s="24">
        <v>3</v>
      </c>
    </row>
    <row r="158" spans="2:19" x14ac:dyDescent="0.2">
      <c r="B158" s="21" t="s">
        <v>97</v>
      </c>
      <c r="C158" s="24">
        <v>3</v>
      </c>
      <c r="D158" s="24">
        <v>21</v>
      </c>
      <c r="E158" s="24">
        <v>15</v>
      </c>
      <c r="F158" s="24">
        <v>18.329999999999998</v>
      </c>
      <c r="G158" s="24">
        <v>3.06</v>
      </c>
      <c r="H158" s="24">
        <v>19</v>
      </c>
      <c r="I158" s="24">
        <v>3</v>
      </c>
      <c r="J158" s="24">
        <v>1</v>
      </c>
      <c r="K158" s="24">
        <v>0</v>
      </c>
      <c r="L158" s="24">
        <v>0</v>
      </c>
      <c r="M158" s="24">
        <v>0</v>
      </c>
      <c r="N158" s="24">
        <v>0</v>
      </c>
      <c r="O158" s="24">
        <v>3</v>
      </c>
      <c r="P158" s="24">
        <v>1</v>
      </c>
      <c r="Q158" s="24">
        <v>0</v>
      </c>
      <c r="R158" s="24">
        <v>0</v>
      </c>
      <c r="S158" s="24">
        <v>3</v>
      </c>
    </row>
    <row r="159" spans="2:19" x14ac:dyDescent="0.2">
      <c r="B159" s="21" t="s">
        <v>98</v>
      </c>
      <c r="C159" s="24">
        <v>3</v>
      </c>
      <c r="D159" s="24">
        <v>36</v>
      </c>
      <c r="E159" s="24">
        <v>22</v>
      </c>
      <c r="F159" s="24">
        <v>30.33</v>
      </c>
      <c r="G159" s="24">
        <v>7.37</v>
      </c>
      <c r="H159" s="24">
        <v>33</v>
      </c>
      <c r="I159" s="24">
        <v>3</v>
      </c>
      <c r="J159" s="24">
        <v>1</v>
      </c>
      <c r="K159" s="24">
        <v>0</v>
      </c>
      <c r="L159" s="24">
        <v>0</v>
      </c>
      <c r="M159" s="24">
        <v>2</v>
      </c>
      <c r="N159" s="24">
        <v>0.66666666666666663</v>
      </c>
      <c r="O159" s="24">
        <v>1</v>
      </c>
      <c r="P159" s="24">
        <v>0.33333333333333331</v>
      </c>
      <c r="Q159" s="24">
        <v>0</v>
      </c>
      <c r="R159" s="24">
        <v>0</v>
      </c>
      <c r="S159" s="24">
        <v>3.67</v>
      </c>
    </row>
    <row r="160" spans="2:19" x14ac:dyDescent="0.2">
      <c r="B160" s="21" t="s">
        <v>99</v>
      </c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</row>
    <row r="161" spans="2:19" x14ac:dyDescent="0.2">
      <c r="B161" s="21" t="s">
        <v>100</v>
      </c>
      <c r="C161" s="24">
        <v>87</v>
      </c>
      <c r="D161" s="24">
        <v>36</v>
      </c>
      <c r="E161" s="24">
        <v>9</v>
      </c>
      <c r="F161" s="24">
        <v>20.9</v>
      </c>
      <c r="G161" s="24">
        <v>6.08</v>
      </c>
      <c r="H161" s="24">
        <v>6.5</v>
      </c>
      <c r="I161" s="24">
        <v>83</v>
      </c>
      <c r="J161" s="24">
        <v>0.95402298850574707</v>
      </c>
      <c r="K161" s="24">
        <v>0</v>
      </c>
      <c r="L161" s="24">
        <v>0</v>
      </c>
      <c r="M161" s="24">
        <v>16</v>
      </c>
      <c r="N161" s="24">
        <v>0.18390804597701149</v>
      </c>
      <c r="O161" s="24">
        <v>67</v>
      </c>
      <c r="P161" s="24">
        <v>0.77011494252873558</v>
      </c>
      <c r="Q161" s="24">
        <v>4</v>
      </c>
      <c r="R161" s="24">
        <v>4.5977011494252873E-2</v>
      </c>
      <c r="S161" s="24">
        <v>3.14</v>
      </c>
    </row>
    <row r="164" spans="2:19" x14ac:dyDescent="0.2">
      <c r="F164" s="16" t="s">
        <v>50</v>
      </c>
      <c r="H164" s="16" t="s">
        <v>104</v>
      </c>
    </row>
    <row r="165" spans="2:19" x14ac:dyDescent="0.2">
      <c r="B165" s="29" t="s">
        <v>70</v>
      </c>
      <c r="D165" s="16" t="s">
        <v>71</v>
      </c>
      <c r="J165" s="16">
        <v>37</v>
      </c>
      <c r="L165" s="16" t="s">
        <v>72</v>
      </c>
      <c r="P165" s="16">
        <v>11</v>
      </c>
    </row>
    <row r="166" spans="2:19" ht="41.25" customHeight="1" x14ac:dyDescent="0.2">
      <c r="B166" s="124" t="s">
        <v>73</v>
      </c>
      <c r="C166" s="117" t="s">
        <v>74</v>
      </c>
      <c r="D166" s="117" t="s">
        <v>75</v>
      </c>
      <c r="E166" s="117" t="s">
        <v>76</v>
      </c>
      <c r="F166" s="117" t="s">
        <v>77</v>
      </c>
      <c r="G166" s="126" t="s">
        <v>78</v>
      </c>
      <c r="H166" s="117" t="s">
        <v>79</v>
      </c>
      <c r="I166" s="119" t="s">
        <v>80</v>
      </c>
      <c r="J166" s="121"/>
      <c r="K166" s="119" t="s">
        <v>81</v>
      </c>
      <c r="L166" s="121"/>
      <c r="M166" s="119" t="s">
        <v>82</v>
      </c>
      <c r="N166" s="121"/>
      <c r="O166" s="119" t="s">
        <v>83</v>
      </c>
      <c r="P166" s="121"/>
      <c r="Q166" s="119" t="s">
        <v>84</v>
      </c>
      <c r="R166" s="121"/>
      <c r="S166" s="117" t="s">
        <v>85</v>
      </c>
    </row>
    <row r="167" spans="2:19" ht="21.75" customHeight="1" x14ac:dyDescent="0.2">
      <c r="B167" s="125"/>
      <c r="C167" s="118"/>
      <c r="D167" s="118"/>
      <c r="E167" s="118"/>
      <c r="F167" s="118"/>
      <c r="G167" s="127"/>
      <c r="H167" s="118"/>
      <c r="I167" s="24" t="s">
        <v>88</v>
      </c>
      <c r="J167" s="24" t="s">
        <v>12</v>
      </c>
      <c r="K167" s="24" t="s">
        <v>89</v>
      </c>
      <c r="L167" s="24" t="s">
        <v>101</v>
      </c>
      <c r="M167" s="24" t="s">
        <v>89</v>
      </c>
      <c r="N167" s="24" t="s">
        <v>12</v>
      </c>
      <c r="O167" s="24" t="s">
        <v>89</v>
      </c>
      <c r="P167" s="24" t="s">
        <v>12</v>
      </c>
      <c r="Q167" s="24" t="s">
        <v>89</v>
      </c>
      <c r="R167" s="24" t="s">
        <v>12</v>
      </c>
      <c r="S167" s="118"/>
    </row>
    <row r="168" spans="2:19" x14ac:dyDescent="0.2">
      <c r="B168" s="21" t="s">
        <v>91</v>
      </c>
      <c r="C168" s="24">
        <v>0</v>
      </c>
      <c r="D168" s="24"/>
      <c r="E168" s="24"/>
      <c r="F168" s="24"/>
      <c r="G168" s="24"/>
      <c r="H168" s="24"/>
      <c r="I168" s="24"/>
      <c r="J168" s="28"/>
      <c r="K168" s="24"/>
      <c r="L168" s="24"/>
      <c r="M168" s="24"/>
      <c r="N168" s="24"/>
      <c r="O168" s="24"/>
      <c r="P168" s="24"/>
      <c r="Q168" s="24"/>
      <c r="R168" s="24"/>
      <c r="S168" s="24"/>
    </row>
    <row r="169" spans="2:19" x14ac:dyDescent="0.2">
      <c r="B169" s="21" t="s">
        <v>92</v>
      </c>
      <c r="C169" s="24">
        <v>1</v>
      </c>
      <c r="D169" s="24"/>
      <c r="E169" s="24"/>
      <c r="F169" s="24">
        <v>20</v>
      </c>
      <c r="G169" s="24"/>
      <c r="H169" s="24"/>
      <c r="I169" s="24">
        <v>1</v>
      </c>
      <c r="J169" s="28">
        <v>1</v>
      </c>
      <c r="K169" s="24">
        <v>0</v>
      </c>
      <c r="L169" s="28">
        <v>0</v>
      </c>
      <c r="M169" s="24">
        <v>0</v>
      </c>
      <c r="N169" s="28">
        <v>0</v>
      </c>
      <c r="O169" s="24">
        <v>1</v>
      </c>
      <c r="P169" s="28">
        <v>1</v>
      </c>
      <c r="Q169" s="24">
        <v>0</v>
      </c>
      <c r="R169" s="28">
        <v>0</v>
      </c>
      <c r="S169" s="24">
        <v>3</v>
      </c>
    </row>
    <row r="170" spans="2:19" x14ac:dyDescent="0.2">
      <c r="B170" s="21" t="s">
        <v>93</v>
      </c>
      <c r="C170" s="24">
        <v>0</v>
      </c>
      <c r="D170" s="24"/>
      <c r="E170" s="24"/>
      <c r="F170" s="24"/>
      <c r="G170" s="24"/>
      <c r="H170" s="24"/>
      <c r="I170" s="24"/>
      <c r="J170" s="28"/>
      <c r="K170" s="24"/>
      <c r="L170" s="28"/>
      <c r="M170" s="24"/>
      <c r="N170" s="28"/>
      <c r="O170" s="24"/>
      <c r="P170" s="28"/>
      <c r="Q170" s="24"/>
      <c r="R170" s="28"/>
      <c r="S170" s="24"/>
    </row>
    <row r="171" spans="2:19" x14ac:dyDescent="0.2">
      <c r="B171" s="21" t="s">
        <v>94</v>
      </c>
      <c r="C171" s="24">
        <v>1</v>
      </c>
      <c r="D171" s="24"/>
      <c r="E171" s="24"/>
      <c r="F171" s="24">
        <v>19</v>
      </c>
      <c r="G171" s="24"/>
      <c r="H171" s="24"/>
      <c r="I171" s="24">
        <v>1</v>
      </c>
      <c r="J171" s="28">
        <v>1</v>
      </c>
      <c r="K171" s="24">
        <v>0</v>
      </c>
      <c r="L171" s="28">
        <v>0</v>
      </c>
      <c r="M171" s="24">
        <v>0</v>
      </c>
      <c r="N171" s="28">
        <v>0</v>
      </c>
      <c r="O171" s="24">
        <v>1</v>
      </c>
      <c r="P171" s="28">
        <v>1</v>
      </c>
      <c r="Q171" s="24">
        <v>0</v>
      </c>
      <c r="R171" s="28">
        <v>0</v>
      </c>
      <c r="S171" s="24">
        <v>3</v>
      </c>
    </row>
    <row r="172" spans="2:19" x14ac:dyDescent="0.2">
      <c r="B172" s="21" t="s">
        <v>95</v>
      </c>
      <c r="C172" s="24">
        <v>0</v>
      </c>
      <c r="D172" s="24"/>
      <c r="E172" s="24"/>
      <c r="F172" s="24"/>
      <c r="G172" s="24"/>
      <c r="H172" s="24"/>
      <c r="I172" s="24"/>
      <c r="J172" s="28"/>
      <c r="K172" s="24"/>
      <c r="L172" s="28"/>
      <c r="M172" s="24"/>
      <c r="N172" s="28"/>
      <c r="O172" s="24"/>
      <c r="P172" s="28"/>
      <c r="Q172" s="24"/>
      <c r="R172" s="28"/>
      <c r="S172" s="24"/>
    </row>
    <row r="173" spans="2:19" x14ac:dyDescent="0.2">
      <c r="B173" s="21" t="s">
        <v>96</v>
      </c>
      <c r="C173" s="24">
        <v>0</v>
      </c>
      <c r="D173" s="24"/>
      <c r="E173" s="24"/>
      <c r="F173" s="24"/>
      <c r="G173" s="24"/>
      <c r="H173" s="24"/>
      <c r="I173" s="24"/>
      <c r="J173" s="28"/>
      <c r="K173" s="24"/>
      <c r="L173" s="28"/>
      <c r="M173" s="24"/>
      <c r="N173" s="28"/>
      <c r="O173" s="24"/>
      <c r="P173" s="28"/>
      <c r="Q173" s="24"/>
      <c r="R173" s="28"/>
      <c r="S173" s="24"/>
    </row>
    <row r="174" spans="2:19" x14ac:dyDescent="0.2">
      <c r="B174" s="21" t="s">
        <v>97</v>
      </c>
      <c r="C174" s="24">
        <v>0</v>
      </c>
      <c r="D174" s="24"/>
      <c r="E174" s="24"/>
      <c r="F174" s="24"/>
      <c r="G174" s="24"/>
      <c r="H174" s="24"/>
      <c r="I174" s="24"/>
      <c r="J174" s="28"/>
      <c r="K174" s="24"/>
      <c r="L174" s="28"/>
      <c r="M174" s="24"/>
      <c r="N174" s="28"/>
      <c r="O174" s="24"/>
      <c r="P174" s="28"/>
      <c r="Q174" s="24"/>
      <c r="R174" s="28"/>
      <c r="S174" s="24"/>
    </row>
    <row r="175" spans="2:19" x14ac:dyDescent="0.2">
      <c r="B175" s="21" t="s">
        <v>98</v>
      </c>
      <c r="C175" s="24">
        <v>1</v>
      </c>
      <c r="D175" s="24"/>
      <c r="E175" s="24"/>
      <c r="F175" s="24">
        <v>11</v>
      </c>
      <c r="G175" s="24"/>
      <c r="H175" s="24"/>
      <c r="I175" s="24">
        <v>1</v>
      </c>
      <c r="J175" s="28">
        <v>1</v>
      </c>
      <c r="K175" s="24">
        <v>0</v>
      </c>
      <c r="L175" s="28">
        <v>0</v>
      </c>
      <c r="M175" s="24">
        <v>0</v>
      </c>
      <c r="N175" s="28">
        <v>0</v>
      </c>
      <c r="O175" s="24">
        <v>1</v>
      </c>
      <c r="P175" s="28">
        <v>1</v>
      </c>
      <c r="Q175" s="24">
        <v>0</v>
      </c>
      <c r="R175" s="28">
        <v>0</v>
      </c>
      <c r="S175" s="24">
        <v>3</v>
      </c>
    </row>
    <row r="176" spans="2:19" x14ac:dyDescent="0.2">
      <c r="B176" s="21" t="s">
        <v>99</v>
      </c>
      <c r="C176" s="24"/>
      <c r="D176" s="24"/>
      <c r="E176" s="24"/>
      <c r="F176" s="24"/>
      <c r="G176" s="24"/>
      <c r="H176" s="24"/>
      <c r="I176" s="24"/>
      <c r="J176" s="28"/>
      <c r="K176" s="24"/>
      <c r="L176" s="28"/>
      <c r="M176" s="24"/>
      <c r="N176" s="28"/>
      <c r="O176" s="24"/>
      <c r="P176" s="28"/>
      <c r="Q176" s="24"/>
      <c r="R176" s="28"/>
      <c r="S176" s="24"/>
    </row>
    <row r="177" spans="2:19" x14ac:dyDescent="0.2">
      <c r="B177" s="21" t="s">
        <v>100</v>
      </c>
      <c r="C177" s="24">
        <v>3</v>
      </c>
      <c r="D177" s="24"/>
      <c r="E177" s="24"/>
      <c r="F177" s="24">
        <v>16.670000000000002</v>
      </c>
      <c r="G177" s="24">
        <v>4.93</v>
      </c>
      <c r="H177" s="24">
        <v>19</v>
      </c>
      <c r="I177" s="24">
        <v>3</v>
      </c>
      <c r="J177" s="28">
        <v>1</v>
      </c>
      <c r="K177" s="24">
        <v>0</v>
      </c>
      <c r="L177" s="28">
        <v>0</v>
      </c>
      <c r="M177" s="24">
        <v>0</v>
      </c>
      <c r="N177" s="28">
        <v>0</v>
      </c>
      <c r="O177" s="24">
        <v>3</v>
      </c>
      <c r="P177" s="28">
        <v>1</v>
      </c>
      <c r="Q177" s="24">
        <v>0</v>
      </c>
      <c r="R177" s="28">
        <v>0</v>
      </c>
      <c r="S177" s="24">
        <v>3</v>
      </c>
    </row>
    <row r="180" spans="2:19" x14ac:dyDescent="0.2">
      <c r="F180" s="16" t="s">
        <v>54</v>
      </c>
      <c r="H180" s="16" t="s">
        <v>104</v>
      </c>
    </row>
    <row r="181" spans="2:19" x14ac:dyDescent="0.2">
      <c r="B181" s="29" t="s">
        <v>70</v>
      </c>
      <c r="D181" s="16" t="s">
        <v>71</v>
      </c>
      <c r="J181" s="16">
        <v>31</v>
      </c>
      <c r="L181" s="16" t="s">
        <v>72</v>
      </c>
      <c r="P181" s="16">
        <v>12</v>
      </c>
    </row>
    <row r="182" spans="2:19" ht="41.25" customHeight="1" x14ac:dyDescent="0.2">
      <c r="B182" s="124" t="s">
        <v>73</v>
      </c>
      <c r="C182" s="117" t="s">
        <v>74</v>
      </c>
      <c r="D182" s="117" t="s">
        <v>75</v>
      </c>
      <c r="E182" s="117" t="s">
        <v>76</v>
      </c>
      <c r="F182" s="117" t="s">
        <v>77</v>
      </c>
      <c r="G182" s="126" t="s">
        <v>78</v>
      </c>
      <c r="H182" s="117" t="s">
        <v>79</v>
      </c>
      <c r="I182" s="119" t="s">
        <v>80</v>
      </c>
      <c r="J182" s="121"/>
      <c r="K182" s="119" t="s">
        <v>81</v>
      </c>
      <c r="L182" s="121"/>
      <c r="M182" s="119" t="s">
        <v>82</v>
      </c>
      <c r="N182" s="121"/>
      <c r="O182" s="119" t="s">
        <v>83</v>
      </c>
      <c r="P182" s="121"/>
      <c r="Q182" s="119" t="s">
        <v>84</v>
      </c>
      <c r="R182" s="121"/>
      <c r="S182" s="117" t="s">
        <v>85</v>
      </c>
    </row>
    <row r="183" spans="2:19" ht="21.75" customHeight="1" x14ac:dyDescent="0.2">
      <c r="B183" s="125"/>
      <c r="C183" s="118"/>
      <c r="D183" s="118"/>
      <c r="E183" s="118"/>
      <c r="F183" s="118"/>
      <c r="G183" s="127"/>
      <c r="H183" s="118"/>
      <c r="I183" s="24" t="s">
        <v>88</v>
      </c>
      <c r="J183" s="24" t="s">
        <v>12</v>
      </c>
      <c r="K183" s="24" t="s">
        <v>89</v>
      </c>
      <c r="L183" s="24" t="s">
        <v>101</v>
      </c>
      <c r="M183" s="24" t="s">
        <v>89</v>
      </c>
      <c r="N183" s="24" t="s">
        <v>12</v>
      </c>
      <c r="O183" s="24" t="s">
        <v>89</v>
      </c>
      <c r="P183" s="24" t="s">
        <v>12</v>
      </c>
      <c r="Q183" s="24" t="s">
        <v>89</v>
      </c>
      <c r="R183" s="24" t="s">
        <v>12</v>
      </c>
      <c r="S183" s="118"/>
    </row>
    <row r="184" spans="2:19" x14ac:dyDescent="0.2">
      <c r="B184" s="21" t="s">
        <v>91</v>
      </c>
      <c r="C184" s="24">
        <v>10</v>
      </c>
      <c r="D184" s="24">
        <v>22</v>
      </c>
      <c r="E184" s="24">
        <v>14</v>
      </c>
      <c r="F184" s="24">
        <v>18.5</v>
      </c>
      <c r="G184" s="24">
        <v>2.92</v>
      </c>
      <c r="H184" s="24">
        <v>19</v>
      </c>
      <c r="I184" s="24">
        <v>10</v>
      </c>
      <c r="J184" s="27">
        <v>1</v>
      </c>
      <c r="K184" s="24">
        <v>0</v>
      </c>
      <c r="L184" s="26">
        <v>0</v>
      </c>
      <c r="M184" s="24">
        <v>5</v>
      </c>
      <c r="N184" s="26">
        <v>0.5</v>
      </c>
      <c r="O184" s="24">
        <v>5</v>
      </c>
      <c r="P184" s="26">
        <v>0.5</v>
      </c>
      <c r="Q184" s="24">
        <v>0</v>
      </c>
      <c r="R184" s="26">
        <v>0</v>
      </c>
      <c r="S184" s="24">
        <v>3.5</v>
      </c>
    </row>
    <row r="185" spans="2:19" x14ac:dyDescent="0.2">
      <c r="B185" s="21" t="s">
        <v>92</v>
      </c>
      <c r="C185" s="24">
        <v>29</v>
      </c>
      <c r="D185" s="24">
        <v>27</v>
      </c>
      <c r="E185" s="24">
        <v>12</v>
      </c>
      <c r="F185" s="24">
        <v>17.93</v>
      </c>
      <c r="G185" s="24">
        <v>4.6500000000000004</v>
      </c>
      <c r="H185" s="24">
        <v>17</v>
      </c>
      <c r="I185" s="24">
        <v>29</v>
      </c>
      <c r="J185" s="27">
        <v>1</v>
      </c>
      <c r="K185" s="24">
        <v>3</v>
      </c>
      <c r="L185" s="26">
        <v>0.10344827586206896</v>
      </c>
      <c r="M185" s="24">
        <v>6</v>
      </c>
      <c r="N185" s="26">
        <v>0.20689655172413793</v>
      </c>
      <c r="O185" s="24">
        <v>20</v>
      </c>
      <c r="P185" s="26">
        <v>0.68965517241379315</v>
      </c>
      <c r="Q185" s="24">
        <v>0</v>
      </c>
      <c r="R185" s="26">
        <v>0</v>
      </c>
      <c r="S185" s="24">
        <v>3.41</v>
      </c>
    </row>
    <row r="186" spans="2:19" x14ac:dyDescent="0.2">
      <c r="B186" s="21" t="s">
        <v>93</v>
      </c>
      <c r="C186" s="24">
        <v>25</v>
      </c>
      <c r="D186" s="24">
        <v>29</v>
      </c>
      <c r="E186" s="24">
        <v>8</v>
      </c>
      <c r="F186" s="24">
        <v>20.399999999999999</v>
      </c>
      <c r="G186" s="24">
        <v>5.0199999999999996</v>
      </c>
      <c r="H186" s="24">
        <v>21</v>
      </c>
      <c r="I186" s="24">
        <v>24</v>
      </c>
      <c r="J186" s="26">
        <v>0.96</v>
      </c>
      <c r="K186" s="24">
        <v>3</v>
      </c>
      <c r="L186" s="26">
        <v>0.12</v>
      </c>
      <c r="M186" s="24">
        <v>14</v>
      </c>
      <c r="N186" s="26">
        <v>0.56000000000000005</v>
      </c>
      <c r="O186" s="24">
        <v>7</v>
      </c>
      <c r="P186" s="26">
        <v>0.28000000000000003</v>
      </c>
      <c r="Q186" s="24">
        <v>1</v>
      </c>
      <c r="R186" s="26">
        <v>0.04</v>
      </c>
      <c r="S186" s="24">
        <v>3.76</v>
      </c>
    </row>
    <row r="187" spans="2:19" x14ac:dyDescent="0.2">
      <c r="B187" s="21" t="s">
        <v>94</v>
      </c>
      <c r="C187" s="24">
        <v>22</v>
      </c>
      <c r="D187" s="24">
        <v>27</v>
      </c>
      <c r="E187" s="24">
        <v>7</v>
      </c>
      <c r="F187" s="24">
        <v>18.82</v>
      </c>
      <c r="G187" s="24">
        <v>5.72</v>
      </c>
      <c r="H187" s="24">
        <v>19</v>
      </c>
      <c r="I187" s="24">
        <v>19</v>
      </c>
      <c r="J187" s="26">
        <v>0.86363636363636365</v>
      </c>
      <c r="K187" s="24">
        <v>2</v>
      </c>
      <c r="L187" s="26">
        <v>9.0909090909090912E-2</v>
      </c>
      <c r="M187" s="24">
        <v>10</v>
      </c>
      <c r="N187" s="26">
        <v>0.45454545454545453</v>
      </c>
      <c r="O187" s="24">
        <v>7</v>
      </c>
      <c r="P187" s="26">
        <v>0.31818181818181818</v>
      </c>
      <c r="Q187" s="24">
        <v>3</v>
      </c>
      <c r="R187" s="26">
        <v>0.13636363636363635</v>
      </c>
      <c r="S187" s="24">
        <v>3.5</v>
      </c>
    </row>
    <row r="188" spans="2:19" x14ac:dyDescent="0.2">
      <c r="B188" s="21" t="s">
        <v>95</v>
      </c>
      <c r="C188" s="24">
        <v>34</v>
      </c>
      <c r="D188" s="24">
        <v>30</v>
      </c>
      <c r="E188" s="24">
        <v>7</v>
      </c>
      <c r="F188" s="24">
        <v>17.59</v>
      </c>
      <c r="G188" s="24">
        <v>5.33</v>
      </c>
      <c r="H188" s="24">
        <v>17</v>
      </c>
      <c r="I188" s="24">
        <v>32</v>
      </c>
      <c r="J188" s="26">
        <v>0.94117647058823528</v>
      </c>
      <c r="K188" s="24">
        <v>4</v>
      </c>
      <c r="L188" s="26">
        <v>0.11764705882352941</v>
      </c>
      <c r="M188" s="24">
        <v>8</v>
      </c>
      <c r="N188" s="26">
        <v>0.23529411764705882</v>
      </c>
      <c r="O188" s="24">
        <v>20</v>
      </c>
      <c r="P188" s="26">
        <v>0.58823529411764708</v>
      </c>
      <c r="Q188" s="24">
        <v>2</v>
      </c>
      <c r="R188" s="26">
        <v>5.8823529411764705E-2</v>
      </c>
      <c r="S188" s="24">
        <v>3.41</v>
      </c>
    </row>
    <row r="189" spans="2:19" x14ac:dyDescent="0.2">
      <c r="B189" s="21" t="s">
        <v>96</v>
      </c>
      <c r="C189" s="24">
        <v>1</v>
      </c>
      <c r="D189" s="24">
        <v>15</v>
      </c>
      <c r="E189" s="24">
        <v>15</v>
      </c>
      <c r="F189" s="24">
        <v>15</v>
      </c>
      <c r="G189" s="24"/>
      <c r="H189" s="24">
        <v>15</v>
      </c>
      <c r="I189" s="24">
        <v>1</v>
      </c>
      <c r="J189" s="27">
        <v>1</v>
      </c>
      <c r="K189" s="24">
        <v>0</v>
      </c>
      <c r="L189" s="26">
        <v>0</v>
      </c>
      <c r="M189" s="24">
        <v>0</v>
      </c>
      <c r="N189" s="26">
        <v>0</v>
      </c>
      <c r="O189" s="24">
        <v>1</v>
      </c>
      <c r="P189" s="27">
        <v>1</v>
      </c>
      <c r="Q189" s="24">
        <v>0</v>
      </c>
      <c r="R189" s="26">
        <v>0</v>
      </c>
      <c r="S189" s="24">
        <v>3</v>
      </c>
    </row>
    <row r="190" spans="2:19" x14ac:dyDescent="0.2">
      <c r="B190" s="21" t="s">
        <v>97</v>
      </c>
      <c r="C190" s="24">
        <v>3</v>
      </c>
      <c r="D190" s="24">
        <v>17</v>
      </c>
      <c r="E190" s="24">
        <v>9</v>
      </c>
      <c r="F190" s="24">
        <v>13</v>
      </c>
      <c r="G190" s="24">
        <v>4</v>
      </c>
      <c r="H190" s="24">
        <v>13</v>
      </c>
      <c r="I190" s="24">
        <v>2</v>
      </c>
      <c r="J190" s="26">
        <v>0.66666666666666663</v>
      </c>
      <c r="K190" s="24">
        <v>0</v>
      </c>
      <c r="L190" s="26">
        <v>0</v>
      </c>
      <c r="M190" s="24">
        <v>0</v>
      </c>
      <c r="N190" s="26">
        <v>0</v>
      </c>
      <c r="O190" s="24">
        <v>2</v>
      </c>
      <c r="P190" s="26">
        <v>0.66666666666666663</v>
      </c>
      <c r="Q190" s="24">
        <v>1</v>
      </c>
      <c r="R190" s="26">
        <v>0.33333333333333331</v>
      </c>
      <c r="S190" s="24">
        <v>2.67</v>
      </c>
    </row>
    <row r="191" spans="2:19" x14ac:dyDescent="0.2">
      <c r="B191" s="21" t="s">
        <v>98</v>
      </c>
      <c r="C191" s="24">
        <v>35</v>
      </c>
      <c r="D191" s="24">
        <v>27</v>
      </c>
      <c r="E191" s="24">
        <v>13</v>
      </c>
      <c r="F191" s="24">
        <v>20.37</v>
      </c>
      <c r="G191" s="24">
        <v>4.67</v>
      </c>
      <c r="H191" s="24">
        <v>21</v>
      </c>
      <c r="I191" s="24">
        <v>35</v>
      </c>
      <c r="J191" s="27">
        <v>1</v>
      </c>
      <c r="K191" s="24">
        <v>6</v>
      </c>
      <c r="L191" s="26">
        <v>0.17142857142857143</v>
      </c>
      <c r="M191" s="24">
        <v>17</v>
      </c>
      <c r="N191" s="26">
        <v>0.48571428571428571</v>
      </c>
      <c r="O191" s="24">
        <v>12</v>
      </c>
      <c r="P191" s="26">
        <v>0.34285714285714286</v>
      </c>
      <c r="Q191" s="24">
        <v>0</v>
      </c>
      <c r="R191" s="26">
        <v>0</v>
      </c>
      <c r="S191" s="24">
        <v>3.82</v>
      </c>
    </row>
    <row r="192" spans="2:19" x14ac:dyDescent="0.2">
      <c r="B192" s="21" t="s">
        <v>99</v>
      </c>
      <c r="C192" s="24"/>
      <c r="D192" s="24"/>
      <c r="E192" s="24"/>
      <c r="F192" s="24"/>
      <c r="G192" s="24"/>
      <c r="H192" s="24"/>
      <c r="I192" s="24"/>
      <c r="J192" s="26"/>
      <c r="K192" s="24"/>
      <c r="L192" s="26"/>
      <c r="M192" s="24"/>
      <c r="N192" s="26"/>
      <c r="O192" s="24"/>
      <c r="P192" s="26"/>
      <c r="Q192" s="24"/>
      <c r="R192" s="26"/>
      <c r="S192" s="24"/>
    </row>
    <row r="193" spans="2:19" x14ac:dyDescent="0.2">
      <c r="B193" s="21" t="s">
        <v>100</v>
      </c>
      <c r="C193" s="24">
        <v>159</v>
      </c>
      <c r="D193" s="24">
        <v>30</v>
      </c>
      <c r="E193" s="24">
        <v>7</v>
      </c>
      <c r="F193" s="24">
        <v>18.829999999999998</v>
      </c>
      <c r="G193" s="24">
        <v>5.05</v>
      </c>
      <c r="H193" s="24">
        <v>18</v>
      </c>
      <c r="I193" s="24">
        <v>152</v>
      </c>
      <c r="J193" s="26">
        <v>0.95597484276729561</v>
      </c>
      <c r="K193" s="24">
        <v>18</v>
      </c>
      <c r="L193" s="26">
        <v>0.11320754716981132</v>
      </c>
      <c r="M193" s="24">
        <v>60</v>
      </c>
      <c r="N193" s="26">
        <v>0.37735849056603776</v>
      </c>
      <c r="O193" s="24">
        <v>74</v>
      </c>
      <c r="P193" s="26">
        <v>0.46540880503144655</v>
      </c>
      <c r="Q193" s="24">
        <v>7</v>
      </c>
      <c r="R193" s="26">
        <v>4.40251572327044E-2</v>
      </c>
      <c r="S193" s="24">
        <v>3.59</v>
      </c>
    </row>
    <row r="195" spans="2:19" x14ac:dyDescent="0.2">
      <c r="F195" s="16" t="s">
        <v>114</v>
      </c>
      <c r="H195" s="16" t="s">
        <v>107</v>
      </c>
    </row>
    <row r="196" spans="2:19" x14ac:dyDescent="0.2">
      <c r="B196" s="29" t="s">
        <v>70</v>
      </c>
      <c r="D196" s="16" t="s">
        <v>71</v>
      </c>
      <c r="J196" s="16">
        <v>68</v>
      </c>
      <c r="L196" s="16" t="s">
        <v>72</v>
      </c>
      <c r="P196" s="16">
        <v>29</v>
      </c>
    </row>
    <row r="197" spans="2:19" ht="41.25" customHeight="1" x14ac:dyDescent="0.2">
      <c r="B197" s="124" t="s">
        <v>73</v>
      </c>
      <c r="C197" s="117" t="s">
        <v>74</v>
      </c>
      <c r="D197" s="117" t="s">
        <v>75</v>
      </c>
      <c r="E197" s="117" t="s">
        <v>76</v>
      </c>
      <c r="F197" s="117" t="s">
        <v>77</v>
      </c>
      <c r="G197" s="126" t="s">
        <v>78</v>
      </c>
      <c r="H197" s="117" t="s">
        <v>79</v>
      </c>
      <c r="I197" s="119" t="s">
        <v>80</v>
      </c>
      <c r="J197" s="121"/>
      <c r="K197" s="119" t="s">
        <v>81</v>
      </c>
      <c r="L197" s="121"/>
      <c r="M197" s="119" t="s">
        <v>82</v>
      </c>
      <c r="N197" s="121"/>
      <c r="O197" s="119" t="s">
        <v>83</v>
      </c>
      <c r="P197" s="121"/>
      <c r="Q197" s="119" t="s">
        <v>84</v>
      </c>
      <c r="R197" s="121"/>
      <c r="S197" s="117" t="s">
        <v>85</v>
      </c>
    </row>
    <row r="198" spans="2:19" ht="21.75" customHeight="1" x14ac:dyDescent="0.2">
      <c r="B198" s="125"/>
      <c r="C198" s="118"/>
      <c r="D198" s="118"/>
      <c r="E198" s="118"/>
      <c r="F198" s="118"/>
      <c r="G198" s="127"/>
      <c r="H198" s="118"/>
      <c r="I198" s="24" t="s">
        <v>88</v>
      </c>
      <c r="J198" s="24" t="s">
        <v>12</v>
      </c>
      <c r="K198" s="24" t="s">
        <v>89</v>
      </c>
      <c r="L198" s="24" t="s">
        <v>101</v>
      </c>
      <c r="M198" s="24" t="s">
        <v>89</v>
      </c>
      <c r="N198" s="24" t="s">
        <v>12</v>
      </c>
      <c r="O198" s="24" t="s">
        <v>89</v>
      </c>
      <c r="P198" s="24" t="s">
        <v>12</v>
      </c>
      <c r="Q198" s="24" t="s">
        <v>89</v>
      </c>
      <c r="R198" s="24" t="s">
        <v>12</v>
      </c>
      <c r="S198" s="118"/>
    </row>
    <row r="199" spans="2:19" x14ac:dyDescent="0.2">
      <c r="B199" s="21" t="s">
        <v>91</v>
      </c>
      <c r="C199" s="24">
        <v>0</v>
      </c>
      <c r="D199" s="24"/>
      <c r="E199" s="24"/>
      <c r="F199" s="24"/>
      <c r="G199" s="24"/>
      <c r="H199" s="24"/>
      <c r="I199" s="24"/>
      <c r="J199" s="27"/>
      <c r="K199" s="24"/>
      <c r="L199" s="26"/>
      <c r="M199" s="24"/>
      <c r="N199" s="26"/>
      <c r="O199" s="24"/>
      <c r="P199" s="24"/>
      <c r="Q199" s="24"/>
      <c r="R199" s="24"/>
      <c r="S199" s="24"/>
    </row>
    <row r="200" spans="2:19" x14ac:dyDescent="0.2">
      <c r="B200" s="21" t="s">
        <v>92</v>
      </c>
      <c r="C200" s="24">
        <v>1</v>
      </c>
      <c r="D200" s="24">
        <v>52</v>
      </c>
      <c r="E200" s="24">
        <v>52</v>
      </c>
      <c r="F200" s="24">
        <v>52</v>
      </c>
      <c r="G200" s="24"/>
      <c r="H200" s="24">
        <v>52</v>
      </c>
      <c r="I200" s="24">
        <v>1</v>
      </c>
      <c r="J200" s="27">
        <v>1</v>
      </c>
      <c r="K200" s="24">
        <v>0</v>
      </c>
      <c r="L200" s="26">
        <v>0</v>
      </c>
      <c r="M200" s="24">
        <v>1</v>
      </c>
      <c r="N200" s="27">
        <v>1</v>
      </c>
      <c r="O200" s="24">
        <v>0</v>
      </c>
      <c r="P200" s="26">
        <v>0</v>
      </c>
      <c r="Q200" s="24">
        <v>0</v>
      </c>
      <c r="R200" s="28">
        <v>0</v>
      </c>
      <c r="S200" s="24">
        <v>4</v>
      </c>
    </row>
    <row r="201" spans="2:19" x14ac:dyDescent="0.2">
      <c r="B201" s="21" t="s">
        <v>93</v>
      </c>
      <c r="C201" s="24">
        <v>5</v>
      </c>
      <c r="D201" s="24">
        <v>55</v>
      </c>
      <c r="E201" s="24">
        <v>30</v>
      </c>
      <c r="F201" s="24">
        <v>44.2</v>
      </c>
      <c r="G201" s="24">
        <v>11.01</v>
      </c>
      <c r="H201" s="24">
        <v>46</v>
      </c>
      <c r="I201" s="24">
        <v>5</v>
      </c>
      <c r="J201" s="27">
        <v>1</v>
      </c>
      <c r="K201" s="24">
        <v>0</v>
      </c>
      <c r="L201" s="26">
        <v>0</v>
      </c>
      <c r="M201" s="24">
        <v>3</v>
      </c>
      <c r="N201" s="26">
        <v>0.6</v>
      </c>
      <c r="O201" s="24">
        <v>2</v>
      </c>
      <c r="P201" s="26">
        <v>0.4</v>
      </c>
      <c r="Q201" s="24">
        <v>0</v>
      </c>
      <c r="R201" s="28">
        <v>0</v>
      </c>
      <c r="S201" s="24">
        <v>3.6</v>
      </c>
    </row>
    <row r="202" spans="2:19" x14ac:dyDescent="0.2">
      <c r="B202" s="21" t="s">
        <v>94</v>
      </c>
      <c r="C202" s="24">
        <v>1</v>
      </c>
      <c r="D202" s="24">
        <v>51</v>
      </c>
      <c r="E202" s="24">
        <v>51</v>
      </c>
      <c r="F202" s="24">
        <v>51</v>
      </c>
      <c r="G202" s="24"/>
      <c r="H202" s="24">
        <v>51</v>
      </c>
      <c r="I202" s="24">
        <v>1</v>
      </c>
      <c r="J202" s="27">
        <v>1</v>
      </c>
      <c r="K202" s="24">
        <v>0</v>
      </c>
      <c r="L202" s="26">
        <v>0</v>
      </c>
      <c r="M202" s="24">
        <v>1</v>
      </c>
      <c r="N202" s="27">
        <v>1</v>
      </c>
      <c r="O202" s="24">
        <v>0</v>
      </c>
      <c r="P202" s="26">
        <v>0</v>
      </c>
      <c r="Q202" s="24">
        <v>0</v>
      </c>
      <c r="R202" s="28">
        <v>0</v>
      </c>
      <c r="S202" s="24">
        <v>4</v>
      </c>
    </row>
    <row r="203" spans="2:19" x14ac:dyDescent="0.2">
      <c r="B203" s="21" t="s">
        <v>95</v>
      </c>
      <c r="C203" s="24">
        <v>1</v>
      </c>
      <c r="D203" s="24">
        <v>57</v>
      </c>
      <c r="E203" s="24">
        <v>57</v>
      </c>
      <c r="F203" s="24">
        <v>57</v>
      </c>
      <c r="G203" s="24"/>
      <c r="H203" s="24">
        <v>57</v>
      </c>
      <c r="I203" s="24">
        <v>1</v>
      </c>
      <c r="J203" s="27">
        <v>1</v>
      </c>
      <c r="K203" s="24">
        <v>0</v>
      </c>
      <c r="L203" s="26">
        <v>0</v>
      </c>
      <c r="M203" s="24">
        <v>1</v>
      </c>
      <c r="N203" s="27">
        <v>1</v>
      </c>
      <c r="O203" s="24">
        <v>0</v>
      </c>
      <c r="P203" s="26">
        <v>0</v>
      </c>
      <c r="Q203" s="24">
        <v>0</v>
      </c>
      <c r="R203" s="28">
        <v>0</v>
      </c>
      <c r="S203" s="24">
        <v>4</v>
      </c>
    </row>
    <row r="204" spans="2:19" x14ac:dyDescent="0.2">
      <c r="B204" s="21" t="s">
        <v>96</v>
      </c>
      <c r="C204" s="24">
        <v>0</v>
      </c>
      <c r="D204" s="24"/>
      <c r="E204" s="24"/>
      <c r="F204" s="24"/>
      <c r="G204" s="24"/>
      <c r="H204" s="24"/>
      <c r="I204" s="24"/>
      <c r="J204" s="27"/>
      <c r="K204" s="24"/>
      <c r="L204" s="26"/>
      <c r="M204" s="24"/>
      <c r="N204" s="26"/>
      <c r="O204" s="24"/>
      <c r="P204" s="26"/>
      <c r="Q204" s="24"/>
      <c r="R204" s="28"/>
      <c r="S204" s="24"/>
    </row>
    <row r="205" spans="2:19" x14ac:dyDescent="0.2">
      <c r="B205" s="21" t="s">
        <v>97</v>
      </c>
      <c r="C205" s="24">
        <v>0</v>
      </c>
      <c r="D205" s="24"/>
      <c r="E205" s="24"/>
      <c r="F205" s="24"/>
      <c r="G205" s="24"/>
      <c r="H205" s="24"/>
      <c r="I205" s="24"/>
      <c r="J205" s="27"/>
      <c r="K205" s="24"/>
      <c r="L205" s="26"/>
      <c r="M205" s="24"/>
      <c r="N205" s="26"/>
      <c r="O205" s="24"/>
      <c r="P205" s="26"/>
      <c r="Q205" s="24"/>
      <c r="R205" s="28"/>
      <c r="S205" s="24"/>
    </row>
    <row r="206" spans="2:19" x14ac:dyDescent="0.2">
      <c r="B206" s="21" t="s">
        <v>98</v>
      </c>
      <c r="C206" s="24">
        <v>3</v>
      </c>
      <c r="D206" s="24">
        <v>58</v>
      </c>
      <c r="E206" s="24">
        <v>50</v>
      </c>
      <c r="F206" s="24">
        <v>55</v>
      </c>
      <c r="G206" s="24">
        <v>4.3600000000000003</v>
      </c>
      <c r="H206" s="24">
        <v>57</v>
      </c>
      <c r="I206" s="24">
        <v>3</v>
      </c>
      <c r="J206" s="27">
        <v>1</v>
      </c>
      <c r="K206" s="24">
        <v>1</v>
      </c>
      <c r="L206" s="26">
        <v>0.33333333333333331</v>
      </c>
      <c r="M206" s="24">
        <v>2</v>
      </c>
      <c r="N206" s="26">
        <v>0.66666666666666663</v>
      </c>
      <c r="O206" s="24">
        <v>0</v>
      </c>
      <c r="P206" s="26">
        <v>0</v>
      </c>
      <c r="Q206" s="24">
        <v>0</v>
      </c>
      <c r="R206" s="28">
        <v>0</v>
      </c>
      <c r="S206" s="24">
        <v>4.33</v>
      </c>
    </row>
    <row r="207" spans="2:19" x14ac:dyDescent="0.2">
      <c r="B207" s="21" t="s">
        <v>99</v>
      </c>
      <c r="C207" s="24"/>
      <c r="D207" s="24"/>
      <c r="E207" s="24"/>
      <c r="F207" s="24"/>
      <c r="G207" s="24"/>
      <c r="H207" s="24"/>
      <c r="I207" s="24"/>
      <c r="J207" s="27"/>
      <c r="K207" s="24"/>
      <c r="L207" s="26"/>
      <c r="M207" s="24"/>
      <c r="N207" s="26"/>
      <c r="O207" s="24"/>
      <c r="P207" s="26"/>
      <c r="Q207" s="24"/>
      <c r="R207" s="28"/>
      <c r="S207" s="24"/>
    </row>
    <row r="208" spans="2:19" x14ac:dyDescent="0.2">
      <c r="B208" s="21" t="s">
        <v>100</v>
      </c>
      <c r="C208" s="24">
        <v>11</v>
      </c>
      <c r="D208" s="24">
        <v>62</v>
      </c>
      <c r="E208" s="24">
        <v>32</v>
      </c>
      <c r="F208" s="24">
        <v>49.64</v>
      </c>
      <c r="G208" s="24">
        <v>9.6199999999999992</v>
      </c>
      <c r="H208" s="24">
        <v>50.5</v>
      </c>
      <c r="I208" s="24">
        <v>11</v>
      </c>
      <c r="J208" s="27">
        <v>1</v>
      </c>
      <c r="K208" s="24">
        <v>1</v>
      </c>
      <c r="L208" s="26">
        <v>9.0909090909090912E-2</v>
      </c>
      <c r="M208" s="24">
        <v>8</v>
      </c>
      <c r="N208" s="26">
        <v>0.72727272727272729</v>
      </c>
      <c r="O208" s="24">
        <v>2</v>
      </c>
      <c r="P208" s="26">
        <v>0.18181818181818182</v>
      </c>
      <c r="Q208" s="24">
        <v>0</v>
      </c>
      <c r="R208" s="28">
        <v>0</v>
      </c>
      <c r="S208" s="24">
        <v>3.91</v>
      </c>
    </row>
    <row r="212" spans="2:19" x14ac:dyDescent="0.2">
      <c r="F212" s="16" t="s">
        <v>58</v>
      </c>
      <c r="H212" s="16" t="s">
        <v>104</v>
      </c>
    </row>
    <row r="213" spans="2:19" x14ac:dyDescent="0.2">
      <c r="B213" s="29" t="s">
        <v>70</v>
      </c>
      <c r="D213" s="16" t="s">
        <v>71</v>
      </c>
      <c r="J213" s="16">
        <v>37</v>
      </c>
      <c r="L213" s="16" t="s">
        <v>72</v>
      </c>
      <c r="P213" s="16">
        <v>14</v>
      </c>
    </row>
    <row r="214" spans="2:19" ht="41.25" customHeight="1" x14ac:dyDescent="0.2">
      <c r="B214" s="124" t="s">
        <v>73</v>
      </c>
      <c r="C214" s="117" t="s">
        <v>74</v>
      </c>
      <c r="D214" s="117" t="s">
        <v>75</v>
      </c>
      <c r="E214" s="117" t="s">
        <v>76</v>
      </c>
      <c r="F214" s="117" t="s">
        <v>77</v>
      </c>
      <c r="G214" s="126" t="s">
        <v>78</v>
      </c>
      <c r="H214" s="117" t="s">
        <v>79</v>
      </c>
      <c r="I214" s="119" t="s">
        <v>80</v>
      </c>
      <c r="J214" s="121"/>
      <c r="K214" s="119" t="s">
        <v>81</v>
      </c>
      <c r="L214" s="121"/>
      <c r="M214" s="119" t="s">
        <v>82</v>
      </c>
      <c r="N214" s="121"/>
      <c r="O214" s="119" t="s">
        <v>83</v>
      </c>
      <c r="P214" s="121"/>
      <c r="Q214" s="119" t="s">
        <v>84</v>
      </c>
      <c r="R214" s="121"/>
      <c r="S214" s="117" t="s">
        <v>85</v>
      </c>
    </row>
    <row r="215" spans="2:19" ht="21.75" customHeight="1" x14ac:dyDescent="0.2">
      <c r="B215" s="125"/>
      <c r="C215" s="118"/>
      <c r="D215" s="118"/>
      <c r="E215" s="118"/>
      <c r="F215" s="118"/>
      <c r="G215" s="127"/>
      <c r="H215" s="118"/>
      <c r="I215" s="24" t="s">
        <v>88</v>
      </c>
      <c r="J215" s="24" t="s">
        <v>12</v>
      </c>
      <c r="K215" s="24" t="s">
        <v>89</v>
      </c>
      <c r="L215" s="24" t="s">
        <v>101</v>
      </c>
      <c r="M215" s="24" t="s">
        <v>89</v>
      </c>
      <c r="N215" s="24" t="s">
        <v>12</v>
      </c>
      <c r="O215" s="24" t="s">
        <v>89</v>
      </c>
      <c r="P215" s="24" t="s">
        <v>12</v>
      </c>
      <c r="Q215" s="24" t="s">
        <v>89</v>
      </c>
      <c r="R215" s="24" t="s">
        <v>12</v>
      </c>
      <c r="S215" s="118"/>
    </row>
    <row r="216" spans="2:19" x14ac:dyDescent="0.2">
      <c r="B216" s="21" t="s">
        <v>91</v>
      </c>
      <c r="C216" s="24">
        <v>32</v>
      </c>
      <c r="D216" s="24">
        <v>32</v>
      </c>
      <c r="E216" s="24">
        <v>6</v>
      </c>
      <c r="F216" s="24">
        <v>18.97</v>
      </c>
      <c r="G216" s="24">
        <v>4.8600000000000003</v>
      </c>
      <c r="H216" s="24">
        <v>18</v>
      </c>
      <c r="I216" s="24">
        <v>31</v>
      </c>
      <c r="J216" s="26">
        <v>0.96875</v>
      </c>
      <c r="K216" s="24">
        <v>1</v>
      </c>
      <c r="L216" s="26">
        <v>3.125E-2</v>
      </c>
      <c r="M216" s="24">
        <v>5</v>
      </c>
      <c r="N216" s="26">
        <v>0.15625</v>
      </c>
      <c r="O216" s="24">
        <v>25</v>
      </c>
      <c r="P216" s="26">
        <v>0.78125</v>
      </c>
      <c r="Q216" s="24">
        <v>1</v>
      </c>
      <c r="R216" s="26">
        <v>3.125E-2</v>
      </c>
      <c r="S216" s="24">
        <v>3.19</v>
      </c>
    </row>
    <row r="217" spans="2:19" x14ac:dyDescent="0.2">
      <c r="B217" s="21" t="s">
        <v>92</v>
      </c>
      <c r="C217" s="24">
        <v>8</v>
      </c>
      <c r="D217" s="24">
        <v>30</v>
      </c>
      <c r="E217" s="24">
        <v>18</v>
      </c>
      <c r="F217" s="24">
        <v>18</v>
      </c>
      <c r="G217" s="24">
        <v>4.29</v>
      </c>
      <c r="H217" s="24">
        <v>27</v>
      </c>
      <c r="I217" s="24">
        <v>8</v>
      </c>
      <c r="J217" s="27">
        <v>1</v>
      </c>
      <c r="K217" s="24">
        <v>0</v>
      </c>
      <c r="L217" s="26">
        <v>0</v>
      </c>
      <c r="M217" s="24">
        <v>5</v>
      </c>
      <c r="N217" s="26">
        <v>0.625</v>
      </c>
      <c r="O217" s="24">
        <v>3</v>
      </c>
      <c r="P217" s="26">
        <v>0.375</v>
      </c>
      <c r="Q217" s="24">
        <v>0</v>
      </c>
      <c r="R217" s="26">
        <v>0</v>
      </c>
      <c r="S217" s="24">
        <v>3.63</v>
      </c>
    </row>
    <row r="218" spans="2:19" x14ac:dyDescent="0.2">
      <c r="B218" s="21" t="s">
        <v>93</v>
      </c>
      <c r="C218" s="24">
        <v>18</v>
      </c>
      <c r="D218" s="24">
        <v>33</v>
      </c>
      <c r="E218" s="24">
        <v>14</v>
      </c>
      <c r="F218" s="24">
        <v>20.56</v>
      </c>
      <c r="G218" s="24">
        <v>5.74</v>
      </c>
      <c r="H218" s="24">
        <v>18</v>
      </c>
      <c r="I218" s="24">
        <v>18</v>
      </c>
      <c r="J218" s="27">
        <v>1</v>
      </c>
      <c r="K218" s="24">
        <v>2</v>
      </c>
      <c r="L218" s="26">
        <v>0.1111111111111111</v>
      </c>
      <c r="M218" s="24">
        <v>3</v>
      </c>
      <c r="N218" s="26">
        <v>0.16666666666666666</v>
      </c>
      <c r="O218" s="24">
        <v>13</v>
      </c>
      <c r="P218" s="26">
        <v>0.72222222222222221</v>
      </c>
      <c r="Q218" s="24">
        <v>0</v>
      </c>
      <c r="R218" s="26">
        <v>0</v>
      </c>
      <c r="S218" s="24">
        <v>3.39</v>
      </c>
    </row>
    <row r="219" spans="2:19" x14ac:dyDescent="0.2">
      <c r="B219" s="21" t="s">
        <v>94</v>
      </c>
      <c r="C219" s="24">
        <v>14</v>
      </c>
      <c r="D219" s="24">
        <v>25</v>
      </c>
      <c r="E219" s="24">
        <v>9</v>
      </c>
      <c r="F219" s="24">
        <v>16.86</v>
      </c>
      <c r="G219" s="24">
        <v>4.28</v>
      </c>
      <c r="H219" s="24">
        <v>15.5</v>
      </c>
      <c r="I219" s="24">
        <v>13</v>
      </c>
      <c r="J219" s="26">
        <v>0.9285714285714286</v>
      </c>
      <c r="K219" s="24">
        <v>0</v>
      </c>
      <c r="L219" s="26">
        <v>0</v>
      </c>
      <c r="M219" s="24">
        <v>2</v>
      </c>
      <c r="N219" s="26">
        <v>0.14285714285714285</v>
      </c>
      <c r="O219" s="24">
        <v>11</v>
      </c>
      <c r="P219" s="26">
        <v>0.7857142857142857</v>
      </c>
      <c r="Q219" s="24">
        <v>1</v>
      </c>
      <c r="R219" s="26">
        <v>7.1428571428571425E-2</v>
      </c>
      <c r="S219" s="24">
        <v>3.07</v>
      </c>
    </row>
    <row r="220" spans="2:19" x14ac:dyDescent="0.2">
      <c r="B220" s="21" t="s">
        <v>95</v>
      </c>
      <c r="C220" s="24">
        <v>19</v>
      </c>
      <c r="D220" s="24">
        <v>31</v>
      </c>
      <c r="E220" s="24">
        <v>14</v>
      </c>
      <c r="F220" s="24">
        <v>21.37</v>
      </c>
      <c r="G220" s="24">
        <v>5.79</v>
      </c>
      <c r="H220" s="24">
        <v>19</v>
      </c>
      <c r="I220" s="24">
        <v>19</v>
      </c>
      <c r="J220" s="27">
        <v>1</v>
      </c>
      <c r="K220" s="24">
        <v>0</v>
      </c>
      <c r="L220" s="26">
        <v>0</v>
      </c>
      <c r="M220" s="24">
        <v>7</v>
      </c>
      <c r="N220" s="26">
        <v>0.36842105263157893</v>
      </c>
      <c r="O220" s="24">
        <v>12</v>
      </c>
      <c r="P220" s="26">
        <v>0.63157894736842102</v>
      </c>
      <c r="Q220" s="24">
        <v>0</v>
      </c>
      <c r="R220" s="26">
        <v>0</v>
      </c>
      <c r="S220" s="24">
        <v>3.37</v>
      </c>
    </row>
    <row r="221" spans="2:19" x14ac:dyDescent="0.2">
      <c r="B221" s="21" t="s">
        <v>96</v>
      </c>
      <c r="C221" s="24">
        <v>0</v>
      </c>
      <c r="D221" s="24"/>
      <c r="E221" s="24"/>
      <c r="F221" s="24"/>
      <c r="G221" s="24"/>
      <c r="H221" s="24"/>
      <c r="I221" s="24"/>
      <c r="J221" s="27"/>
      <c r="K221" s="24"/>
      <c r="L221" s="26"/>
      <c r="M221" s="24"/>
      <c r="N221" s="26"/>
      <c r="O221" s="24"/>
      <c r="P221" s="26"/>
      <c r="Q221" s="24"/>
      <c r="R221" s="26"/>
      <c r="S221" s="24"/>
    </row>
    <row r="222" spans="2:19" x14ac:dyDescent="0.2">
      <c r="B222" s="21" t="s">
        <v>97</v>
      </c>
      <c r="C222" s="24">
        <v>0</v>
      </c>
      <c r="D222" s="24"/>
      <c r="E222" s="24"/>
      <c r="F222" s="24"/>
      <c r="G222" s="24"/>
      <c r="H222" s="24"/>
      <c r="I222" s="24"/>
      <c r="J222" s="27"/>
      <c r="K222" s="24"/>
      <c r="L222" s="26"/>
      <c r="M222" s="24"/>
      <c r="N222" s="26"/>
      <c r="O222" s="24"/>
      <c r="P222" s="26"/>
      <c r="Q222" s="24"/>
      <c r="R222" s="26"/>
      <c r="S222" s="24"/>
    </row>
    <row r="223" spans="2:19" x14ac:dyDescent="0.2">
      <c r="B223" s="21" t="s">
        <v>98</v>
      </c>
      <c r="C223" s="24">
        <v>16</v>
      </c>
      <c r="D223" s="24">
        <v>33</v>
      </c>
      <c r="E223" s="24">
        <v>20</v>
      </c>
      <c r="F223" s="24">
        <v>26.06</v>
      </c>
      <c r="G223" s="24">
        <v>3.86</v>
      </c>
      <c r="H223" s="24">
        <v>26</v>
      </c>
      <c r="I223" s="24">
        <v>16</v>
      </c>
      <c r="J223" s="27">
        <v>1</v>
      </c>
      <c r="K223" s="24">
        <v>2</v>
      </c>
      <c r="L223" s="26">
        <v>0.125</v>
      </c>
      <c r="M223" s="24">
        <v>11</v>
      </c>
      <c r="N223" s="26">
        <v>0.6875</v>
      </c>
      <c r="O223" s="24">
        <v>3</v>
      </c>
      <c r="P223" s="26">
        <v>0.1875</v>
      </c>
      <c r="Q223" s="24">
        <v>0</v>
      </c>
      <c r="R223" s="26">
        <v>0</v>
      </c>
      <c r="S223" s="24">
        <v>3.94</v>
      </c>
    </row>
    <row r="224" spans="2:19" x14ac:dyDescent="0.2">
      <c r="B224" s="21" t="s">
        <v>99</v>
      </c>
      <c r="C224" s="24"/>
      <c r="D224" s="24"/>
      <c r="E224" s="24"/>
      <c r="F224" s="24"/>
      <c r="G224" s="24"/>
      <c r="H224" s="24"/>
      <c r="I224" s="24"/>
      <c r="J224" s="26"/>
      <c r="K224" s="24"/>
      <c r="L224" s="26"/>
      <c r="M224" s="24"/>
      <c r="N224" s="26"/>
      <c r="O224" s="24"/>
      <c r="P224" s="26"/>
      <c r="Q224" s="24"/>
      <c r="R224" s="26"/>
      <c r="S224" s="24"/>
    </row>
    <row r="225" spans="2:19" x14ac:dyDescent="0.2">
      <c r="B225" s="21" t="s">
        <v>100</v>
      </c>
      <c r="C225" s="24">
        <v>107</v>
      </c>
      <c r="D225" s="24">
        <v>33</v>
      </c>
      <c r="E225" s="24">
        <v>6</v>
      </c>
      <c r="F225" s="24">
        <v>20.91</v>
      </c>
      <c r="G225" s="24">
        <v>5.67</v>
      </c>
      <c r="H225" s="24">
        <v>20</v>
      </c>
      <c r="I225" s="24">
        <v>105</v>
      </c>
      <c r="J225" s="26">
        <v>0.98130841121495327</v>
      </c>
      <c r="K225" s="24">
        <v>5</v>
      </c>
      <c r="L225" s="26">
        <v>4.6728971962616821E-2</v>
      </c>
      <c r="M225" s="24">
        <v>33</v>
      </c>
      <c r="N225" s="26">
        <v>0.30841121495327101</v>
      </c>
      <c r="O225" s="24">
        <v>67</v>
      </c>
      <c r="P225" s="26">
        <v>0.62616822429906538</v>
      </c>
      <c r="Q225" s="24">
        <v>2</v>
      </c>
      <c r="R225" s="26">
        <v>1.8691588785046728E-2</v>
      </c>
      <c r="S225" s="24">
        <v>3.38</v>
      </c>
    </row>
    <row r="228" spans="2:19" x14ac:dyDescent="0.2">
      <c r="F228" s="16" t="s">
        <v>62</v>
      </c>
      <c r="H228" s="16" t="s">
        <v>102</v>
      </c>
    </row>
    <row r="229" spans="2:19" x14ac:dyDescent="0.2">
      <c r="B229" s="29" t="s">
        <v>70</v>
      </c>
      <c r="D229" s="16" t="s">
        <v>71</v>
      </c>
      <c r="J229" s="16">
        <v>33</v>
      </c>
      <c r="L229" s="16" t="s">
        <v>115</v>
      </c>
      <c r="P229" s="16">
        <v>12</v>
      </c>
    </row>
    <row r="230" spans="2:19" ht="41.25" customHeight="1" x14ac:dyDescent="0.2">
      <c r="B230" s="124" t="s">
        <v>73</v>
      </c>
      <c r="C230" s="117" t="s">
        <v>74</v>
      </c>
      <c r="D230" s="117" t="s">
        <v>75</v>
      </c>
      <c r="E230" s="117" t="s">
        <v>76</v>
      </c>
      <c r="F230" s="117" t="s">
        <v>77</v>
      </c>
      <c r="G230" s="126" t="s">
        <v>78</v>
      </c>
      <c r="H230" s="117" t="s">
        <v>79</v>
      </c>
      <c r="I230" s="119" t="s">
        <v>80</v>
      </c>
      <c r="J230" s="121"/>
      <c r="K230" s="119" t="s">
        <v>81</v>
      </c>
      <c r="L230" s="121"/>
      <c r="M230" s="119" t="s">
        <v>82</v>
      </c>
      <c r="N230" s="121"/>
      <c r="O230" s="119" t="s">
        <v>83</v>
      </c>
      <c r="P230" s="121"/>
      <c r="Q230" s="119" t="s">
        <v>84</v>
      </c>
      <c r="R230" s="121"/>
      <c r="S230" s="117" t="s">
        <v>85</v>
      </c>
    </row>
    <row r="231" spans="2:19" ht="21.75" customHeight="1" x14ac:dyDescent="0.2">
      <c r="B231" s="125"/>
      <c r="C231" s="118"/>
      <c r="D231" s="118"/>
      <c r="E231" s="118"/>
      <c r="F231" s="118"/>
      <c r="G231" s="127"/>
      <c r="H231" s="118"/>
      <c r="I231" s="24" t="s">
        <v>88</v>
      </c>
      <c r="J231" s="24" t="s">
        <v>12</v>
      </c>
      <c r="K231" s="24" t="s">
        <v>89</v>
      </c>
      <c r="L231" s="24" t="s">
        <v>101</v>
      </c>
      <c r="M231" s="24" t="s">
        <v>89</v>
      </c>
      <c r="N231" s="24" t="s">
        <v>12</v>
      </c>
      <c r="O231" s="24" t="s">
        <v>89</v>
      </c>
      <c r="P231" s="24" t="s">
        <v>12</v>
      </c>
      <c r="Q231" s="24" t="s">
        <v>89</v>
      </c>
      <c r="R231" s="24" t="s">
        <v>12</v>
      </c>
      <c r="S231" s="118"/>
    </row>
    <row r="232" spans="2:19" x14ac:dyDescent="0.2">
      <c r="B232" s="21" t="s">
        <v>91</v>
      </c>
      <c r="C232" s="24">
        <v>0</v>
      </c>
      <c r="D232" s="24"/>
      <c r="E232" s="24"/>
      <c r="F232" s="24"/>
      <c r="G232" s="24"/>
      <c r="H232" s="24"/>
      <c r="I232" s="24"/>
      <c r="J232" s="28"/>
      <c r="K232" s="24"/>
      <c r="L232" s="28"/>
      <c r="M232" s="24"/>
      <c r="N232" s="28"/>
      <c r="O232" s="24"/>
      <c r="P232" s="27"/>
      <c r="Q232" s="24"/>
      <c r="R232" s="28"/>
      <c r="S232" s="24"/>
    </row>
    <row r="233" spans="2:19" x14ac:dyDescent="0.2">
      <c r="B233" s="21" t="s">
        <v>92</v>
      </c>
      <c r="C233" s="24">
        <v>0</v>
      </c>
      <c r="D233" s="24"/>
      <c r="E233" s="24"/>
      <c r="F233" s="24"/>
      <c r="G233" s="24"/>
      <c r="H233" s="24"/>
      <c r="I233" s="24"/>
      <c r="J233" s="28"/>
      <c r="K233" s="24"/>
      <c r="L233" s="28"/>
      <c r="M233" s="24"/>
      <c r="N233" s="28"/>
      <c r="O233" s="24"/>
      <c r="P233" s="27"/>
      <c r="Q233" s="24"/>
      <c r="R233" s="28"/>
      <c r="S233" s="24"/>
    </row>
    <row r="234" spans="2:19" x14ac:dyDescent="0.2">
      <c r="B234" s="21" t="s">
        <v>93</v>
      </c>
      <c r="C234" s="24">
        <v>0</v>
      </c>
      <c r="D234" s="24"/>
      <c r="E234" s="24"/>
      <c r="F234" s="24"/>
      <c r="G234" s="24"/>
      <c r="H234" s="24"/>
      <c r="I234" s="24"/>
      <c r="J234" s="28"/>
      <c r="K234" s="24"/>
      <c r="L234" s="28"/>
      <c r="M234" s="24"/>
      <c r="N234" s="28"/>
      <c r="O234" s="24"/>
      <c r="P234" s="27"/>
      <c r="Q234" s="24"/>
      <c r="R234" s="28"/>
      <c r="S234" s="24"/>
    </row>
    <row r="235" spans="2:19" x14ac:dyDescent="0.2">
      <c r="B235" s="21" t="s">
        <v>94</v>
      </c>
      <c r="C235" s="24">
        <v>1</v>
      </c>
      <c r="D235" s="24"/>
      <c r="E235" s="24"/>
      <c r="F235" s="24">
        <v>23</v>
      </c>
      <c r="G235" s="24"/>
      <c r="H235" s="24"/>
      <c r="I235" s="24">
        <v>1</v>
      </c>
      <c r="J235" s="28">
        <v>1</v>
      </c>
      <c r="K235" s="24"/>
      <c r="L235" s="28">
        <v>0</v>
      </c>
      <c r="M235" s="24"/>
      <c r="N235" s="28">
        <v>0</v>
      </c>
      <c r="O235" s="24">
        <v>1</v>
      </c>
      <c r="P235" s="27">
        <v>1</v>
      </c>
      <c r="Q235" s="24"/>
      <c r="R235" s="28">
        <v>0</v>
      </c>
      <c r="S235" s="24">
        <v>3</v>
      </c>
    </row>
    <row r="236" spans="2:19" x14ac:dyDescent="0.2">
      <c r="B236" s="21" t="s">
        <v>95</v>
      </c>
      <c r="C236" s="24">
        <v>1</v>
      </c>
      <c r="D236" s="24"/>
      <c r="E236" s="24"/>
      <c r="F236" s="24">
        <v>39</v>
      </c>
      <c r="G236" s="24"/>
      <c r="H236" s="24"/>
      <c r="I236" s="24">
        <v>1</v>
      </c>
      <c r="J236" s="28">
        <v>1</v>
      </c>
      <c r="K236" s="24">
        <v>1</v>
      </c>
      <c r="L236" s="28">
        <v>1</v>
      </c>
      <c r="M236" s="24"/>
      <c r="N236" s="28">
        <v>0</v>
      </c>
      <c r="O236" s="24"/>
      <c r="P236" s="27">
        <v>0</v>
      </c>
      <c r="Q236" s="24"/>
      <c r="R236" s="28">
        <v>0</v>
      </c>
      <c r="S236" s="24">
        <v>5</v>
      </c>
    </row>
    <row r="237" spans="2:19" x14ac:dyDescent="0.2">
      <c r="B237" s="21" t="s">
        <v>96</v>
      </c>
      <c r="C237" s="24">
        <v>0</v>
      </c>
      <c r="D237" s="24"/>
      <c r="E237" s="24"/>
      <c r="F237" s="24"/>
      <c r="G237" s="24"/>
      <c r="H237" s="24"/>
      <c r="I237" s="24"/>
      <c r="J237" s="28"/>
      <c r="K237" s="24"/>
      <c r="L237" s="28"/>
      <c r="M237" s="24"/>
      <c r="N237" s="28"/>
      <c r="O237" s="24"/>
      <c r="P237" s="27"/>
      <c r="Q237" s="24"/>
      <c r="R237" s="28"/>
      <c r="S237" s="24"/>
    </row>
    <row r="238" spans="2:19" x14ac:dyDescent="0.2">
      <c r="B238" s="21" t="s">
        <v>97</v>
      </c>
      <c r="C238" s="24">
        <v>0</v>
      </c>
      <c r="D238" s="24"/>
      <c r="E238" s="24"/>
      <c r="F238" s="24"/>
      <c r="G238" s="24"/>
      <c r="H238" s="24"/>
      <c r="I238" s="24"/>
      <c r="J238" s="28"/>
      <c r="K238" s="24"/>
      <c r="L238" s="28"/>
      <c r="M238" s="24"/>
      <c r="N238" s="28"/>
      <c r="O238" s="24"/>
      <c r="P238" s="27"/>
      <c r="Q238" s="24"/>
      <c r="R238" s="28"/>
      <c r="S238" s="24"/>
    </row>
    <row r="239" spans="2:19" x14ac:dyDescent="0.2">
      <c r="B239" s="21" t="s">
        <v>98</v>
      </c>
      <c r="C239" s="24">
        <v>0</v>
      </c>
      <c r="D239" s="24"/>
      <c r="E239" s="24"/>
      <c r="F239" s="24"/>
      <c r="G239" s="24"/>
      <c r="H239" s="24"/>
      <c r="I239" s="24"/>
      <c r="J239" s="28"/>
      <c r="K239" s="24"/>
      <c r="L239" s="28"/>
      <c r="M239" s="24"/>
      <c r="N239" s="28"/>
      <c r="O239" s="24"/>
      <c r="P239" s="27"/>
      <c r="Q239" s="24"/>
      <c r="R239" s="28"/>
      <c r="S239" s="24"/>
    </row>
    <row r="240" spans="2:19" x14ac:dyDescent="0.2">
      <c r="B240" s="21" t="s">
        <v>99</v>
      </c>
      <c r="C240" s="24">
        <v>0</v>
      </c>
      <c r="D240" s="24"/>
      <c r="E240" s="24"/>
      <c r="F240" s="24"/>
      <c r="G240" s="24"/>
      <c r="H240" s="24"/>
      <c r="I240" s="24"/>
      <c r="J240" s="28"/>
      <c r="K240" s="24"/>
      <c r="L240" s="28"/>
      <c r="M240" s="24"/>
      <c r="N240" s="28"/>
      <c r="O240" s="24"/>
      <c r="P240" s="27"/>
      <c r="Q240" s="24"/>
      <c r="R240" s="28"/>
      <c r="S240" s="24"/>
    </row>
    <row r="241" spans="2:19" x14ac:dyDescent="0.2">
      <c r="B241" s="21" t="s">
        <v>100</v>
      </c>
      <c r="C241" s="24">
        <v>2</v>
      </c>
      <c r="D241" s="24">
        <v>39</v>
      </c>
      <c r="E241" s="24">
        <v>23</v>
      </c>
      <c r="F241" s="24">
        <v>31</v>
      </c>
      <c r="G241" s="24">
        <v>11.31</v>
      </c>
      <c r="H241" s="24">
        <v>31</v>
      </c>
      <c r="I241" s="24">
        <v>2</v>
      </c>
      <c r="J241" s="28">
        <v>1</v>
      </c>
      <c r="K241" s="24">
        <v>1</v>
      </c>
      <c r="L241" s="28">
        <v>0.5</v>
      </c>
      <c r="M241" s="24">
        <v>0</v>
      </c>
      <c r="N241" s="28">
        <v>0</v>
      </c>
      <c r="O241" s="24">
        <v>1</v>
      </c>
      <c r="P241" s="27">
        <v>0.5</v>
      </c>
      <c r="Q241" s="24">
        <v>0</v>
      </c>
      <c r="R241" s="28">
        <v>0</v>
      </c>
      <c r="S241" s="24">
        <v>4</v>
      </c>
    </row>
    <row r="242" spans="2:19" x14ac:dyDescent="0.2">
      <c r="B242" s="29" t="s">
        <v>103</v>
      </c>
    </row>
    <row r="244" spans="2:19" x14ac:dyDescent="0.2">
      <c r="F244" s="16" t="s">
        <v>116</v>
      </c>
      <c r="H244" s="16" t="s">
        <v>117</v>
      </c>
    </row>
    <row r="245" spans="2:19" x14ac:dyDescent="0.2">
      <c r="B245" s="21"/>
      <c r="C245" s="24" t="s">
        <v>118</v>
      </c>
      <c r="D245" s="24">
        <v>170101</v>
      </c>
      <c r="E245" s="24">
        <v>170102</v>
      </c>
      <c r="F245" s="24">
        <v>170103</v>
      </c>
      <c r="G245" s="24">
        <v>170104</v>
      </c>
      <c r="H245" s="24">
        <v>170105</v>
      </c>
      <c r="I245" s="24">
        <v>170106</v>
      </c>
      <c r="J245" s="24">
        <v>170107</v>
      </c>
      <c r="K245" s="24">
        <v>170109</v>
      </c>
      <c r="L245" s="24">
        <v>170110</v>
      </c>
    </row>
    <row r="246" spans="2:19" x14ac:dyDescent="0.2">
      <c r="B246" s="21" t="s">
        <v>119</v>
      </c>
      <c r="C246" s="24">
        <v>283</v>
      </c>
      <c r="D246" s="24">
        <v>42</v>
      </c>
      <c r="E246" s="24">
        <v>46</v>
      </c>
      <c r="F246" s="24">
        <v>49</v>
      </c>
      <c r="G246" s="24">
        <v>45</v>
      </c>
      <c r="H246" s="24">
        <v>49</v>
      </c>
      <c r="I246" s="24">
        <v>1</v>
      </c>
      <c r="J246" s="24">
        <v>3</v>
      </c>
      <c r="K246" s="24">
        <v>48</v>
      </c>
      <c r="L246" s="24" t="s">
        <v>68</v>
      </c>
    </row>
    <row r="247" spans="2:19" x14ac:dyDescent="0.2">
      <c r="B247" s="21" t="s">
        <v>120</v>
      </c>
      <c r="C247" s="24">
        <v>5</v>
      </c>
      <c r="D247" s="24">
        <v>2</v>
      </c>
      <c r="E247" s="24">
        <v>1</v>
      </c>
      <c r="F247" s="24">
        <v>1</v>
      </c>
      <c r="G247" s="24">
        <v>1</v>
      </c>
      <c r="H247" s="24"/>
      <c r="I247" s="24"/>
      <c r="J247" s="24"/>
      <c r="K247" s="24"/>
      <c r="L247" s="24"/>
    </row>
    <row r="248" spans="2:19" x14ac:dyDescent="0.2">
      <c r="B248" s="21" t="s">
        <v>121</v>
      </c>
      <c r="C248" s="24">
        <v>278</v>
      </c>
      <c r="D248" s="24">
        <v>40</v>
      </c>
      <c r="E248" s="24">
        <v>45</v>
      </c>
      <c r="F248" s="24">
        <v>48</v>
      </c>
      <c r="G248" s="24">
        <v>44</v>
      </c>
      <c r="H248" s="24">
        <v>49</v>
      </c>
      <c r="I248" s="24">
        <v>1</v>
      </c>
      <c r="J248" s="24">
        <v>3</v>
      </c>
      <c r="K248" s="24">
        <v>48</v>
      </c>
      <c r="L248" s="24"/>
    </row>
    <row r="249" spans="2:19" x14ac:dyDescent="0.2">
      <c r="B249" s="21" t="s">
        <v>122</v>
      </c>
      <c r="C249" s="24">
        <v>273</v>
      </c>
      <c r="D249" s="24">
        <v>39</v>
      </c>
      <c r="E249" s="24">
        <v>45</v>
      </c>
      <c r="F249" s="24">
        <v>48</v>
      </c>
      <c r="G249" s="24">
        <v>44</v>
      </c>
      <c r="H249" s="24">
        <v>46</v>
      </c>
      <c r="I249" s="24">
        <v>1</v>
      </c>
      <c r="J249" s="24">
        <v>3</v>
      </c>
      <c r="K249" s="24">
        <v>47</v>
      </c>
      <c r="L249" s="24"/>
    </row>
    <row r="250" spans="2:19" x14ac:dyDescent="0.2">
      <c r="B250" s="21" t="s">
        <v>123</v>
      </c>
      <c r="C250" s="26">
        <v>0.98201438848920863</v>
      </c>
      <c r="D250" s="26">
        <v>0.97499999999999998</v>
      </c>
      <c r="E250" s="27">
        <v>1</v>
      </c>
      <c r="F250" s="27">
        <v>1</v>
      </c>
      <c r="G250" s="27">
        <v>1</v>
      </c>
      <c r="H250" s="26">
        <v>0.93877551020408168</v>
      </c>
      <c r="I250" s="27">
        <v>1</v>
      </c>
      <c r="J250" s="27">
        <v>1</v>
      </c>
      <c r="K250" s="26">
        <v>0.97916666666666663</v>
      </c>
      <c r="L250" s="26"/>
    </row>
    <row r="251" spans="2:19" x14ac:dyDescent="0.2">
      <c r="B251" s="21" t="s">
        <v>124</v>
      </c>
      <c r="C251" s="24">
        <v>4</v>
      </c>
      <c r="D251" s="24">
        <v>1</v>
      </c>
      <c r="E251" s="24"/>
      <c r="F251" s="24"/>
      <c r="G251" s="24"/>
      <c r="H251" s="24">
        <v>2</v>
      </c>
      <c r="I251" s="24"/>
      <c r="J251" s="24"/>
      <c r="K251" s="24">
        <v>1</v>
      </c>
      <c r="L251" s="24"/>
    </row>
    <row r="252" spans="2:19" x14ac:dyDescent="0.2">
      <c r="B252" s="21" t="s">
        <v>125</v>
      </c>
      <c r="C252" s="24">
        <v>1</v>
      </c>
      <c r="D252" s="24"/>
      <c r="E252" s="24"/>
      <c r="F252" s="24"/>
      <c r="G252" s="24"/>
      <c r="H252" s="24">
        <v>1</v>
      </c>
      <c r="I252" s="24"/>
      <c r="J252" s="24"/>
      <c r="K252" s="24"/>
      <c r="L252" s="24"/>
    </row>
    <row r="253" spans="2:19" x14ac:dyDescent="0.2">
      <c r="B253" s="21" t="s">
        <v>126</v>
      </c>
      <c r="C253" s="24">
        <v>273</v>
      </c>
      <c r="D253" s="24">
        <v>39</v>
      </c>
      <c r="E253" s="24">
        <v>45</v>
      </c>
      <c r="F253" s="24">
        <v>48</v>
      </c>
      <c r="G253" s="24">
        <v>44</v>
      </c>
      <c r="H253" s="24">
        <v>46</v>
      </c>
      <c r="I253" s="24">
        <v>1</v>
      </c>
      <c r="J253" s="24">
        <v>3</v>
      </c>
      <c r="K253" s="24">
        <v>47</v>
      </c>
      <c r="L253" s="24"/>
    </row>
    <row r="254" spans="2:19" x14ac:dyDescent="0.2">
      <c r="B254" s="21" t="s">
        <v>127</v>
      </c>
      <c r="C254" s="28">
        <v>1</v>
      </c>
      <c r="D254" s="28">
        <v>1</v>
      </c>
      <c r="E254" s="28">
        <v>1</v>
      </c>
      <c r="F254" s="28">
        <v>1</v>
      </c>
      <c r="G254" s="28">
        <v>1</v>
      </c>
      <c r="H254" s="28">
        <v>1</v>
      </c>
      <c r="I254" s="28">
        <v>1</v>
      </c>
      <c r="J254" s="28">
        <v>1</v>
      </c>
      <c r="K254" s="28">
        <v>1</v>
      </c>
      <c r="L254" s="24"/>
    </row>
    <row r="255" spans="2:19" x14ac:dyDescent="0.2">
      <c r="B255" s="21" t="s">
        <v>128</v>
      </c>
      <c r="C255" s="24">
        <v>4</v>
      </c>
      <c r="D255" s="24">
        <v>1</v>
      </c>
      <c r="E255" s="24"/>
      <c r="F255" s="24"/>
      <c r="G255" s="24"/>
      <c r="H255" s="24">
        <v>2</v>
      </c>
      <c r="I255" s="24"/>
      <c r="J255" s="24"/>
      <c r="K255" s="24">
        <v>1</v>
      </c>
      <c r="L255" s="24"/>
    </row>
    <row r="256" spans="2:19" x14ac:dyDescent="0.2">
      <c r="B256" s="21" t="s">
        <v>129</v>
      </c>
      <c r="C256" s="24">
        <v>4</v>
      </c>
      <c r="D256" s="24">
        <v>1</v>
      </c>
      <c r="E256" s="24"/>
      <c r="F256" s="24"/>
      <c r="G256" s="24"/>
      <c r="H256" s="24">
        <v>2</v>
      </c>
      <c r="I256" s="24"/>
      <c r="J256" s="24"/>
      <c r="K256" s="24">
        <v>1</v>
      </c>
      <c r="L256" s="24"/>
    </row>
    <row r="257" spans="2:12" x14ac:dyDescent="0.2">
      <c r="B257" s="21" t="s">
        <v>126</v>
      </c>
      <c r="C257" s="24">
        <v>3</v>
      </c>
      <c r="D257" s="24">
        <v>1</v>
      </c>
      <c r="E257" s="24"/>
      <c r="F257" s="24"/>
      <c r="G257" s="24"/>
      <c r="H257" s="24">
        <v>1</v>
      </c>
      <c r="I257" s="24"/>
      <c r="J257" s="24"/>
      <c r="K257" s="24">
        <v>1</v>
      </c>
      <c r="L257" s="24"/>
    </row>
    <row r="258" spans="2:12" x14ac:dyDescent="0.2">
      <c r="B258" s="21" t="s">
        <v>127</v>
      </c>
      <c r="C258" s="26">
        <v>0.75</v>
      </c>
      <c r="D258" s="26">
        <v>1</v>
      </c>
      <c r="E258" s="26"/>
      <c r="F258" s="26"/>
      <c r="G258" s="26"/>
      <c r="H258" s="26">
        <v>0.5</v>
      </c>
      <c r="I258" s="26"/>
      <c r="J258" s="26"/>
      <c r="K258" s="26">
        <v>1</v>
      </c>
      <c r="L258" s="24"/>
    </row>
    <row r="259" spans="2:12" x14ac:dyDescent="0.2">
      <c r="B259" s="21" t="s">
        <v>130</v>
      </c>
      <c r="C259" s="24">
        <v>1</v>
      </c>
      <c r="D259" s="24"/>
      <c r="E259" s="24"/>
      <c r="F259" s="24"/>
      <c r="G259" s="24"/>
      <c r="H259" s="24">
        <v>1</v>
      </c>
      <c r="I259" s="24"/>
      <c r="J259" s="24"/>
      <c r="K259" s="24"/>
      <c r="L259" s="24"/>
    </row>
    <row r="260" spans="2:12" x14ac:dyDescent="0.2">
      <c r="B260" s="21" t="s">
        <v>129</v>
      </c>
      <c r="C260" s="24">
        <v>0</v>
      </c>
      <c r="D260" s="24"/>
      <c r="E260" s="24"/>
      <c r="F260" s="24"/>
      <c r="G260" s="24"/>
      <c r="H260" s="24">
        <v>0</v>
      </c>
      <c r="I260" s="24"/>
      <c r="J260" s="24"/>
      <c r="K260" s="24"/>
      <c r="L260" s="24"/>
    </row>
    <row r="261" spans="2:12" x14ac:dyDescent="0.2">
      <c r="B261" s="21" t="s">
        <v>126</v>
      </c>
      <c r="C261" s="24">
        <v>0</v>
      </c>
      <c r="D261" s="24"/>
      <c r="E261" s="24"/>
      <c r="F261" s="24"/>
      <c r="G261" s="24"/>
      <c r="H261" s="24">
        <v>0</v>
      </c>
      <c r="I261" s="24"/>
      <c r="J261" s="24"/>
      <c r="K261" s="24"/>
      <c r="L261" s="24"/>
    </row>
    <row r="262" spans="2:12" x14ac:dyDescent="0.2">
      <c r="B262" s="21" t="s">
        <v>131</v>
      </c>
      <c r="C262" s="24">
        <v>277</v>
      </c>
      <c r="D262" s="24">
        <v>40</v>
      </c>
      <c r="E262" s="24">
        <v>45</v>
      </c>
      <c r="F262" s="24">
        <v>48</v>
      </c>
      <c r="G262" s="24">
        <v>44</v>
      </c>
      <c r="H262" s="24">
        <v>48</v>
      </c>
      <c r="I262" s="24">
        <v>1</v>
      </c>
      <c r="J262" s="24">
        <v>3</v>
      </c>
      <c r="K262" s="24">
        <v>48</v>
      </c>
      <c r="L262" s="24"/>
    </row>
    <row r="263" spans="2:12" x14ac:dyDescent="0.2">
      <c r="B263" s="21" t="s">
        <v>132</v>
      </c>
      <c r="C263" s="26">
        <v>0.99640287769784175</v>
      </c>
      <c r="D263" s="27">
        <v>1</v>
      </c>
      <c r="E263" s="27">
        <v>1</v>
      </c>
      <c r="F263" s="27">
        <v>1</v>
      </c>
      <c r="G263" s="27">
        <v>1</v>
      </c>
      <c r="H263" s="26">
        <v>0.97959183673469385</v>
      </c>
      <c r="I263" s="27">
        <v>1</v>
      </c>
      <c r="J263" s="27">
        <v>1</v>
      </c>
      <c r="K263" s="27">
        <v>1</v>
      </c>
      <c r="L263" s="24"/>
    </row>
    <row r="264" spans="2:12" ht="28.5" x14ac:dyDescent="0.2">
      <c r="B264" s="21" t="s">
        <v>133</v>
      </c>
      <c r="C264" s="24"/>
      <c r="D264" s="24" t="s">
        <v>134</v>
      </c>
      <c r="E264" s="24">
        <v>0</v>
      </c>
      <c r="F264" s="24">
        <v>1</v>
      </c>
      <c r="G264" s="24">
        <v>0</v>
      </c>
      <c r="H264" s="24" t="s">
        <v>134</v>
      </c>
      <c r="I264" s="24">
        <v>0</v>
      </c>
      <c r="J264" s="24">
        <v>0</v>
      </c>
      <c r="K264" s="24">
        <v>0</v>
      </c>
      <c r="L264" s="24"/>
    </row>
    <row r="265" spans="2:12" ht="28.5" x14ac:dyDescent="0.2">
      <c r="B265" s="21" t="s">
        <v>135</v>
      </c>
      <c r="C265" s="24">
        <v>280</v>
      </c>
      <c r="D265" s="24">
        <v>40</v>
      </c>
      <c r="E265" s="24">
        <v>46</v>
      </c>
      <c r="F265" s="24">
        <v>50</v>
      </c>
      <c r="G265" s="24">
        <v>45</v>
      </c>
      <c r="H265" s="24">
        <v>47</v>
      </c>
      <c r="I265" s="24">
        <v>1</v>
      </c>
      <c r="J265" s="24">
        <v>3</v>
      </c>
      <c r="K265" s="24">
        <v>48</v>
      </c>
      <c r="L265" s="24"/>
    </row>
    <row r="266" spans="2:12" ht="28.5" x14ac:dyDescent="0.2">
      <c r="B266" s="21" t="s">
        <v>136</v>
      </c>
      <c r="C266" s="24">
        <v>276</v>
      </c>
      <c r="D266" s="24">
        <v>40</v>
      </c>
      <c r="E266" s="24">
        <v>45</v>
      </c>
      <c r="F266" s="24">
        <v>49</v>
      </c>
      <c r="G266" s="24">
        <v>44</v>
      </c>
      <c r="H266" s="24">
        <v>46</v>
      </c>
      <c r="I266" s="24">
        <v>1</v>
      </c>
      <c r="J266" s="24">
        <v>3</v>
      </c>
      <c r="K266" s="24">
        <v>48</v>
      </c>
      <c r="L266" s="24"/>
    </row>
    <row r="267" spans="2:12" x14ac:dyDescent="0.2">
      <c r="B267" s="21" t="s">
        <v>137</v>
      </c>
      <c r="C267" s="26">
        <v>0.98571428571428577</v>
      </c>
      <c r="D267" s="27">
        <v>1</v>
      </c>
      <c r="E267" s="26">
        <v>0.97826086956521741</v>
      </c>
      <c r="F267" s="26">
        <v>0.98</v>
      </c>
      <c r="G267" s="26">
        <v>0.97777777777777775</v>
      </c>
      <c r="H267" s="26">
        <v>0.97872340425531912</v>
      </c>
      <c r="I267" s="27">
        <v>1</v>
      </c>
      <c r="J267" s="27">
        <v>1</v>
      </c>
      <c r="K267" s="27">
        <v>1</v>
      </c>
      <c r="L267" s="26"/>
    </row>
    <row r="268" spans="2:12" x14ac:dyDescent="0.2">
      <c r="B268" s="21" t="s">
        <v>138</v>
      </c>
      <c r="C268" s="24">
        <v>3</v>
      </c>
      <c r="D268" s="24"/>
      <c r="E268" s="24">
        <v>1</v>
      </c>
      <c r="F268" s="24">
        <v>1</v>
      </c>
      <c r="G268" s="24">
        <v>1</v>
      </c>
      <c r="H268" s="24"/>
      <c r="I268" s="24"/>
      <c r="J268" s="24"/>
      <c r="K268" s="24"/>
      <c r="L268" s="24"/>
    </row>
    <row r="271" spans="2:12" x14ac:dyDescent="0.2">
      <c r="B271" s="21" t="s">
        <v>139</v>
      </c>
      <c r="C271" s="24"/>
      <c r="D271" s="24"/>
      <c r="E271" s="24"/>
      <c r="F271" s="24"/>
      <c r="G271" s="24"/>
      <c r="H271" s="24"/>
      <c r="I271" s="24"/>
      <c r="J271" s="24"/>
      <c r="K271" s="24"/>
      <c r="L271" s="24"/>
    </row>
    <row r="272" spans="2:12" x14ac:dyDescent="0.2">
      <c r="B272" s="21" t="s">
        <v>140</v>
      </c>
      <c r="C272" s="24"/>
      <c r="D272" s="24"/>
      <c r="E272" s="24">
        <v>20</v>
      </c>
      <c r="F272" s="24"/>
      <c r="G272" s="24" t="s">
        <v>116</v>
      </c>
      <c r="H272" s="24" t="s">
        <v>141</v>
      </c>
      <c r="I272" s="24"/>
      <c r="J272" s="24"/>
      <c r="K272" s="24">
        <v>10</v>
      </c>
      <c r="L272" s="24"/>
    </row>
    <row r="273" spans="2:12" x14ac:dyDescent="0.2">
      <c r="B273" s="21" t="s">
        <v>142</v>
      </c>
      <c r="C273" s="24" t="s">
        <v>118</v>
      </c>
      <c r="D273" s="24">
        <v>170101</v>
      </c>
      <c r="E273" s="24">
        <v>170102</v>
      </c>
      <c r="F273" s="24">
        <v>170103</v>
      </c>
      <c r="G273" s="24">
        <v>170104</v>
      </c>
      <c r="H273" s="24">
        <v>170105</v>
      </c>
      <c r="I273" s="24">
        <v>170106</v>
      </c>
      <c r="J273" s="24">
        <v>170107</v>
      </c>
      <c r="K273" s="24">
        <v>170109</v>
      </c>
      <c r="L273" s="24">
        <v>170110</v>
      </c>
    </row>
    <row r="274" spans="2:12" x14ac:dyDescent="0.2">
      <c r="B274" s="21" t="s">
        <v>143</v>
      </c>
      <c r="C274" s="24">
        <v>276</v>
      </c>
      <c r="D274" s="24">
        <v>40</v>
      </c>
      <c r="E274" s="24">
        <v>45</v>
      </c>
      <c r="F274" s="24">
        <v>48</v>
      </c>
      <c r="G274" s="24">
        <v>44</v>
      </c>
      <c r="H274" s="24">
        <v>47</v>
      </c>
      <c r="I274" s="24">
        <v>1</v>
      </c>
      <c r="J274" s="24">
        <v>3</v>
      </c>
      <c r="K274" s="24">
        <v>48</v>
      </c>
      <c r="L274" s="24"/>
    </row>
    <row r="275" spans="2:12" x14ac:dyDescent="0.2">
      <c r="B275" s="21" t="s">
        <v>144</v>
      </c>
      <c r="C275" s="24">
        <v>275</v>
      </c>
      <c r="D275" s="24">
        <v>40</v>
      </c>
      <c r="E275" s="24">
        <v>45</v>
      </c>
      <c r="F275" s="24">
        <v>48</v>
      </c>
      <c r="G275" s="24">
        <v>44</v>
      </c>
      <c r="H275" s="24">
        <v>46</v>
      </c>
      <c r="I275" s="24">
        <v>1</v>
      </c>
      <c r="J275" s="24">
        <v>3</v>
      </c>
      <c r="K275" s="24">
        <v>48</v>
      </c>
      <c r="L275" s="24"/>
    </row>
    <row r="276" spans="2:12" x14ac:dyDescent="0.2">
      <c r="B276" s="21" t="s">
        <v>127</v>
      </c>
      <c r="C276" s="26">
        <v>0.99637681159420288</v>
      </c>
      <c r="D276" s="27">
        <v>1</v>
      </c>
      <c r="E276" s="27">
        <v>1</v>
      </c>
      <c r="F276" s="27">
        <v>1</v>
      </c>
      <c r="G276" s="27">
        <v>1</v>
      </c>
      <c r="H276" s="26">
        <v>0.97872340425531912</v>
      </c>
      <c r="I276" s="27">
        <v>1</v>
      </c>
      <c r="J276" s="27">
        <v>1</v>
      </c>
      <c r="K276" s="27">
        <v>1</v>
      </c>
      <c r="L276" s="24"/>
    </row>
    <row r="277" spans="2:12" x14ac:dyDescent="0.2">
      <c r="B277" s="21" t="s">
        <v>145</v>
      </c>
      <c r="C277" s="24">
        <v>15.77</v>
      </c>
      <c r="D277" s="24">
        <v>15.03</v>
      </c>
      <c r="E277" s="24">
        <v>15.11</v>
      </c>
      <c r="F277" s="24">
        <v>15.6</v>
      </c>
      <c r="G277" s="24">
        <v>16.84</v>
      </c>
      <c r="H277" s="24">
        <v>15.38</v>
      </c>
      <c r="I277" s="24">
        <v>16</v>
      </c>
      <c r="J277" s="24">
        <v>15</v>
      </c>
      <c r="K277" s="24">
        <v>16.600000000000001</v>
      </c>
      <c r="L277" s="24"/>
    </row>
    <row r="278" spans="2:12" x14ac:dyDescent="0.2">
      <c r="B278" s="21" t="s">
        <v>146</v>
      </c>
      <c r="C278" s="24">
        <v>20</v>
      </c>
      <c r="D278" s="24">
        <v>19</v>
      </c>
      <c r="E278" s="24">
        <v>20</v>
      </c>
      <c r="F278" s="24">
        <v>20</v>
      </c>
      <c r="G278" s="24">
        <v>20</v>
      </c>
      <c r="H278" s="24">
        <v>20</v>
      </c>
      <c r="I278" s="24">
        <v>16</v>
      </c>
      <c r="J278" s="24">
        <v>17</v>
      </c>
      <c r="K278" s="24">
        <v>20</v>
      </c>
      <c r="L278" s="24"/>
    </row>
    <row r="279" spans="2:12" x14ac:dyDescent="0.2">
      <c r="B279" s="21" t="s">
        <v>147</v>
      </c>
      <c r="C279" s="24">
        <v>7</v>
      </c>
      <c r="D279" s="24">
        <v>10</v>
      </c>
      <c r="E279" s="24">
        <v>11</v>
      </c>
      <c r="F279" s="24">
        <v>10</v>
      </c>
      <c r="G279" s="24">
        <v>11</v>
      </c>
      <c r="H279" s="24">
        <v>7</v>
      </c>
      <c r="I279" s="24">
        <v>16</v>
      </c>
      <c r="J279" s="24">
        <v>12</v>
      </c>
      <c r="K279" s="24">
        <v>11</v>
      </c>
      <c r="L279" s="24"/>
    </row>
    <row r="280" spans="2:12" x14ac:dyDescent="0.2">
      <c r="B280" s="21" t="s">
        <v>148</v>
      </c>
      <c r="C280" s="24">
        <v>16</v>
      </c>
      <c r="D280" s="24">
        <v>15</v>
      </c>
      <c r="E280" s="24">
        <v>15</v>
      </c>
      <c r="F280" s="24">
        <v>15</v>
      </c>
      <c r="G280" s="24">
        <v>17.5</v>
      </c>
      <c r="H280" s="24">
        <v>16</v>
      </c>
      <c r="I280" s="24">
        <v>16</v>
      </c>
      <c r="J280" s="24">
        <v>16</v>
      </c>
      <c r="K280" s="24">
        <v>17</v>
      </c>
      <c r="L280" s="24"/>
    </row>
    <row r="281" spans="2:12" x14ac:dyDescent="0.2">
      <c r="B281" s="21" t="s">
        <v>149</v>
      </c>
      <c r="C281" s="24"/>
      <c r="D281" s="24"/>
      <c r="E281" s="24"/>
      <c r="F281" s="24"/>
      <c r="G281" s="24"/>
      <c r="H281" s="24"/>
      <c r="I281" s="24"/>
      <c r="J281" s="24"/>
      <c r="K281" s="24"/>
      <c r="L281" s="24"/>
    </row>
    <row r="282" spans="2:12" x14ac:dyDescent="0.2">
      <c r="B282" s="21" t="s">
        <v>150</v>
      </c>
      <c r="C282" s="24">
        <v>106</v>
      </c>
      <c r="D282" s="24">
        <v>2</v>
      </c>
      <c r="E282" s="24">
        <v>23</v>
      </c>
      <c r="F282" s="24">
        <v>24</v>
      </c>
      <c r="G282" s="24">
        <v>21</v>
      </c>
      <c r="H282" s="24">
        <v>22</v>
      </c>
      <c r="I282" s="24">
        <v>1</v>
      </c>
      <c r="J282" s="24">
        <v>3</v>
      </c>
      <c r="K282" s="24">
        <v>10</v>
      </c>
      <c r="L282" s="24"/>
    </row>
    <row r="283" spans="2:12" x14ac:dyDescent="0.2">
      <c r="B283" s="21" t="s">
        <v>12</v>
      </c>
      <c r="C283" s="26">
        <v>0.38405797101449274</v>
      </c>
      <c r="D283" s="26">
        <v>0.05</v>
      </c>
      <c r="E283" s="26">
        <v>0.51111111111111107</v>
      </c>
      <c r="F283" s="26">
        <v>0.5</v>
      </c>
      <c r="G283" s="26">
        <v>0.47727272727272729</v>
      </c>
      <c r="H283" s="26">
        <v>0.46808510638297873</v>
      </c>
      <c r="I283" s="27">
        <v>1</v>
      </c>
      <c r="J283" s="27">
        <v>1</v>
      </c>
      <c r="K283" s="26">
        <v>0.20833333333333334</v>
      </c>
      <c r="L283" s="24"/>
    </row>
    <row r="284" spans="2:12" x14ac:dyDescent="0.2">
      <c r="B284" s="21" t="s">
        <v>144</v>
      </c>
      <c r="C284" s="24">
        <v>106</v>
      </c>
      <c r="D284" s="24">
        <v>2</v>
      </c>
      <c r="E284" s="24">
        <v>23</v>
      </c>
      <c r="F284" s="24">
        <v>24</v>
      </c>
      <c r="G284" s="24">
        <v>21</v>
      </c>
      <c r="H284" s="24">
        <v>22</v>
      </c>
      <c r="I284" s="24">
        <v>1</v>
      </c>
      <c r="J284" s="24">
        <v>3</v>
      </c>
      <c r="K284" s="24">
        <v>10</v>
      </c>
      <c r="L284" s="24"/>
    </row>
    <row r="285" spans="2:12" x14ac:dyDescent="0.2">
      <c r="B285" s="21" t="s">
        <v>145</v>
      </c>
      <c r="C285" s="24">
        <v>15.93</v>
      </c>
      <c r="D285" s="24">
        <v>11</v>
      </c>
      <c r="E285" s="24">
        <v>15.43</v>
      </c>
      <c r="F285" s="24">
        <v>15.79</v>
      </c>
      <c r="G285" s="24">
        <v>16.670000000000002</v>
      </c>
      <c r="H285" s="24">
        <v>16</v>
      </c>
      <c r="I285" s="24">
        <v>16</v>
      </c>
      <c r="J285" s="24">
        <v>15</v>
      </c>
      <c r="K285" s="24">
        <v>17</v>
      </c>
      <c r="L285" s="24"/>
    </row>
    <row r="286" spans="2:12" x14ac:dyDescent="0.2">
      <c r="B286" s="21" t="s">
        <v>151</v>
      </c>
      <c r="C286" s="24">
        <v>166</v>
      </c>
      <c r="D286" s="24">
        <v>37</v>
      </c>
      <c r="E286" s="24">
        <v>22</v>
      </c>
      <c r="F286" s="24">
        <v>24</v>
      </c>
      <c r="G286" s="24">
        <v>23</v>
      </c>
      <c r="H286" s="24">
        <v>23</v>
      </c>
      <c r="I286" s="24">
        <v>0</v>
      </c>
      <c r="J286" s="24">
        <v>0</v>
      </c>
      <c r="K286" s="24">
        <v>37</v>
      </c>
      <c r="L286" s="24"/>
    </row>
    <row r="287" spans="2:12" x14ac:dyDescent="0.2">
      <c r="B287" s="21" t="s">
        <v>12</v>
      </c>
      <c r="C287" s="26">
        <v>0.60144927536231885</v>
      </c>
      <c r="D287" s="26">
        <v>0.92500000000000004</v>
      </c>
      <c r="E287" s="26">
        <v>0.48888888888888887</v>
      </c>
      <c r="F287" s="26">
        <v>0.5</v>
      </c>
      <c r="G287" s="26">
        <v>0.52272727272727271</v>
      </c>
      <c r="H287" s="26">
        <v>0.48936170212765956</v>
      </c>
      <c r="I287" s="26">
        <v>0</v>
      </c>
      <c r="J287" s="26">
        <v>0</v>
      </c>
      <c r="K287" s="26">
        <v>0.77083333333333337</v>
      </c>
      <c r="L287" s="24"/>
    </row>
    <row r="288" spans="2:12" x14ac:dyDescent="0.2">
      <c r="B288" s="21" t="s">
        <v>144</v>
      </c>
      <c r="C288" s="24">
        <v>166</v>
      </c>
      <c r="D288" s="24">
        <v>37</v>
      </c>
      <c r="E288" s="24">
        <v>22</v>
      </c>
      <c r="F288" s="24">
        <v>24</v>
      </c>
      <c r="G288" s="24">
        <v>23</v>
      </c>
      <c r="H288" s="24">
        <v>23</v>
      </c>
      <c r="I288" s="24">
        <v>0</v>
      </c>
      <c r="J288" s="24">
        <v>0</v>
      </c>
      <c r="K288" s="24">
        <v>37</v>
      </c>
      <c r="L288" s="24"/>
    </row>
    <row r="289" spans="2:12" x14ac:dyDescent="0.2">
      <c r="B289" s="21" t="s">
        <v>145</v>
      </c>
      <c r="C289" s="24">
        <v>15.72</v>
      </c>
      <c r="D289" s="24">
        <v>15.16</v>
      </c>
      <c r="E289" s="24">
        <v>14.77</v>
      </c>
      <c r="F289" s="24">
        <v>15.42</v>
      </c>
      <c r="G289" s="24">
        <v>17</v>
      </c>
      <c r="H289" s="24">
        <v>15.35</v>
      </c>
      <c r="I289" s="24"/>
      <c r="J289" s="24"/>
      <c r="K289" s="24">
        <v>16.489999999999998</v>
      </c>
      <c r="L289" s="24"/>
    </row>
    <row r="290" spans="2:12" x14ac:dyDescent="0.2">
      <c r="B290" s="21" t="s">
        <v>152</v>
      </c>
      <c r="C290" s="24">
        <v>3</v>
      </c>
      <c r="D290" s="24">
        <v>1</v>
      </c>
      <c r="E290" s="24">
        <v>0</v>
      </c>
      <c r="F290" s="24">
        <v>0</v>
      </c>
      <c r="G290" s="24">
        <v>0</v>
      </c>
      <c r="H290" s="24">
        <v>1</v>
      </c>
      <c r="I290" s="24">
        <v>0</v>
      </c>
      <c r="J290" s="24">
        <v>0</v>
      </c>
      <c r="K290" s="24">
        <v>1</v>
      </c>
      <c r="L290" s="24"/>
    </row>
    <row r="291" spans="2:12" x14ac:dyDescent="0.2">
      <c r="B291" s="21" t="s">
        <v>12</v>
      </c>
      <c r="C291" s="26">
        <v>1.0869565217391304E-2</v>
      </c>
      <c r="D291" s="26">
        <v>2.5000000000000001E-2</v>
      </c>
      <c r="E291" s="26">
        <v>0</v>
      </c>
      <c r="F291" s="26">
        <v>0</v>
      </c>
      <c r="G291" s="26">
        <v>0</v>
      </c>
      <c r="H291" s="26">
        <v>2.1276595744680851E-2</v>
      </c>
      <c r="I291" s="26">
        <v>0</v>
      </c>
      <c r="J291" s="26">
        <v>0</v>
      </c>
      <c r="K291" s="26">
        <v>2.0833333333333332E-2</v>
      </c>
      <c r="L291" s="24"/>
    </row>
    <row r="292" spans="2:12" x14ac:dyDescent="0.2">
      <c r="B292" s="21" t="s">
        <v>144</v>
      </c>
      <c r="C292" s="24">
        <v>2</v>
      </c>
      <c r="D292" s="24">
        <v>1</v>
      </c>
      <c r="E292" s="24">
        <v>0</v>
      </c>
      <c r="F292" s="24">
        <v>0</v>
      </c>
      <c r="G292" s="24">
        <v>0</v>
      </c>
      <c r="H292" s="24">
        <v>0</v>
      </c>
      <c r="I292" s="24">
        <v>0</v>
      </c>
      <c r="J292" s="24">
        <v>0</v>
      </c>
      <c r="K292" s="24">
        <v>1</v>
      </c>
      <c r="L292" s="24"/>
    </row>
    <row r="293" spans="2:12" x14ac:dyDescent="0.2">
      <c r="B293" s="21" t="s">
        <v>153</v>
      </c>
      <c r="C293" s="24">
        <v>1</v>
      </c>
      <c r="D293" s="24"/>
      <c r="E293" s="24"/>
      <c r="F293" s="24"/>
      <c r="G293" s="24"/>
      <c r="H293" s="24">
        <v>1</v>
      </c>
      <c r="I293" s="24"/>
      <c r="J293" s="24"/>
      <c r="K293" s="24"/>
      <c r="L293" s="24"/>
    </row>
    <row r="294" spans="2:12" x14ac:dyDescent="0.2">
      <c r="B294" s="21" t="s">
        <v>145</v>
      </c>
      <c r="C294" s="24">
        <v>14</v>
      </c>
      <c r="D294" s="24">
        <v>18</v>
      </c>
      <c r="E294" s="24"/>
      <c r="F294" s="24"/>
      <c r="G294" s="24"/>
      <c r="H294" s="24">
        <v>7</v>
      </c>
      <c r="I294" s="24"/>
      <c r="J294" s="24"/>
      <c r="K294" s="24">
        <v>17</v>
      </c>
      <c r="L294" s="24"/>
    </row>
    <row r="295" spans="2:12" x14ac:dyDescent="0.2">
      <c r="B295" s="21" t="s">
        <v>154</v>
      </c>
      <c r="C295" s="24">
        <v>1</v>
      </c>
      <c r="D295" s="24">
        <v>0</v>
      </c>
      <c r="E295" s="24">
        <v>0</v>
      </c>
      <c r="F295" s="24">
        <v>0</v>
      </c>
      <c r="G295" s="24">
        <v>0</v>
      </c>
      <c r="H295" s="24">
        <v>1</v>
      </c>
      <c r="I295" s="24">
        <v>0</v>
      </c>
      <c r="J295" s="24">
        <v>0</v>
      </c>
      <c r="K295" s="24">
        <v>0</v>
      </c>
      <c r="L295" s="24"/>
    </row>
    <row r="296" spans="2:12" x14ac:dyDescent="0.2">
      <c r="B296" s="21" t="s">
        <v>12</v>
      </c>
      <c r="C296" s="26">
        <v>3.6231884057971015E-3</v>
      </c>
      <c r="D296" s="26">
        <v>0</v>
      </c>
      <c r="E296" s="26">
        <v>0</v>
      </c>
      <c r="F296" s="26">
        <v>0</v>
      </c>
      <c r="G296" s="26">
        <v>0</v>
      </c>
      <c r="H296" s="26">
        <v>2.1276595744680851E-2</v>
      </c>
      <c r="I296" s="26">
        <v>0</v>
      </c>
      <c r="J296" s="26">
        <v>0</v>
      </c>
      <c r="K296" s="26">
        <v>0</v>
      </c>
      <c r="L296" s="26"/>
    </row>
    <row r="297" spans="2:12" x14ac:dyDescent="0.2">
      <c r="B297" s="21" t="s">
        <v>144</v>
      </c>
      <c r="C297" s="24">
        <v>1</v>
      </c>
      <c r="D297" s="24">
        <v>0</v>
      </c>
      <c r="E297" s="24">
        <v>0</v>
      </c>
      <c r="F297" s="24">
        <v>0</v>
      </c>
      <c r="G297" s="24">
        <v>0</v>
      </c>
      <c r="H297" s="24">
        <v>1</v>
      </c>
      <c r="I297" s="24">
        <v>0</v>
      </c>
      <c r="J297" s="24">
        <v>0</v>
      </c>
      <c r="K297" s="24">
        <v>0</v>
      </c>
      <c r="L297" s="24"/>
    </row>
    <row r="298" spans="2:12" x14ac:dyDescent="0.2">
      <c r="B298" s="21" t="s">
        <v>145</v>
      </c>
      <c r="C298" s="24">
        <v>11</v>
      </c>
      <c r="D298" s="24">
        <v>0</v>
      </c>
      <c r="E298" s="24">
        <v>0</v>
      </c>
      <c r="F298" s="24">
        <v>0</v>
      </c>
      <c r="G298" s="24">
        <v>0</v>
      </c>
      <c r="H298" s="24">
        <v>11</v>
      </c>
      <c r="I298" s="24">
        <v>0</v>
      </c>
      <c r="J298" s="24">
        <v>0</v>
      </c>
      <c r="K298" s="24">
        <v>0</v>
      </c>
      <c r="L298" s="24"/>
    </row>
  </sheetData>
  <mergeCells count="170">
    <mergeCell ref="M230:N230"/>
    <mergeCell ref="O230:P230"/>
    <mergeCell ref="Q230:R230"/>
    <mergeCell ref="S230:S231"/>
    <mergeCell ref="K214:L214"/>
    <mergeCell ref="M214:N214"/>
    <mergeCell ref="O214:P214"/>
    <mergeCell ref="Q214:R214"/>
    <mergeCell ref="S214:S215"/>
    <mergeCell ref="K230:L230"/>
    <mergeCell ref="B230:B231"/>
    <mergeCell ref="C230:C231"/>
    <mergeCell ref="D230:D231"/>
    <mergeCell ref="E230:E231"/>
    <mergeCell ref="F230:F231"/>
    <mergeCell ref="Q197:R197"/>
    <mergeCell ref="S197:S198"/>
    <mergeCell ref="B214:B215"/>
    <mergeCell ref="C214:C215"/>
    <mergeCell ref="D214:D215"/>
    <mergeCell ref="E214:E215"/>
    <mergeCell ref="F214:F215"/>
    <mergeCell ref="G214:G215"/>
    <mergeCell ref="H214:H215"/>
    <mergeCell ref="I214:J214"/>
    <mergeCell ref="G197:G198"/>
    <mergeCell ref="H197:H198"/>
    <mergeCell ref="I197:J197"/>
    <mergeCell ref="K197:L197"/>
    <mergeCell ref="M197:N197"/>
    <mergeCell ref="O197:P197"/>
    <mergeCell ref="G230:G231"/>
    <mergeCell ref="H230:H231"/>
    <mergeCell ref="I230:J230"/>
    <mergeCell ref="K182:L182"/>
    <mergeCell ref="M182:N182"/>
    <mergeCell ref="O182:P182"/>
    <mergeCell ref="Q182:R182"/>
    <mergeCell ref="S182:S183"/>
    <mergeCell ref="B197:B198"/>
    <mergeCell ref="C197:C198"/>
    <mergeCell ref="D197:D198"/>
    <mergeCell ref="E197:E198"/>
    <mergeCell ref="F197:F198"/>
    <mergeCell ref="B182:B183"/>
    <mergeCell ref="C182:C183"/>
    <mergeCell ref="D182:D183"/>
    <mergeCell ref="E182:E183"/>
    <mergeCell ref="F182:F183"/>
    <mergeCell ref="G182:G183"/>
    <mergeCell ref="H182:H183"/>
    <mergeCell ref="I182:J182"/>
    <mergeCell ref="G166:G167"/>
    <mergeCell ref="H166:H167"/>
    <mergeCell ref="I166:J166"/>
    <mergeCell ref="K150:L150"/>
    <mergeCell ref="M150:N150"/>
    <mergeCell ref="O150:P150"/>
    <mergeCell ref="Q150:R150"/>
    <mergeCell ref="S150:S151"/>
    <mergeCell ref="B166:B167"/>
    <mergeCell ref="C166:C167"/>
    <mergeCell ref="D166:D167"/>
    <mergeCell ref="E166:E167"/>
    <mergeCell ref="F166:F167"/>
    <mergeCell ref="Q166:R166"/>
    <mergeCell ref="S166:S167"/>
    <mergeCell ref="K166:L166"/>
    <mergeCell ref="M166:N166"/>
    <mergeCell ref="O166:P166"/>
    <mergeCell ref="B150:B151"/>
    <mergeCell ref="C150:C151"/>
    <mergeCell ref="D150:D151"/>
    <mergeCell ref="E150:E151"/>
    <mergeCell ref="F150:F151"/>
    <mergeCell ref="G150:G151"/>
    <mergeCell ref="H150:H151"/>
    <mergeCell ref="I150:J150"/>
    <mergeCell ref="G134:G135"/>
    <mergeCell ref="H134:H135"/>
    <mergeCell ref="I134:J134"/>
    <mergeCell ref="K118:L118"/>
    <mergeCell ref="M118:N118"/>
    <mergeCell ref="O118:P118"/>
    <mergeCell ref="Q118:R118"/>
    <mergeCell ref="S118:S119"/>
    <mergeCell ref="B134:B135"/>
    <mergeCell ref="C134:C135"/>
    <mergeCell ref="D134:D135"/>
    <mergeCell ref="E134:E135"/>
    <mergeCell ref="F134:F135"/>
    <mergeCell ref="Q134:R134"/>
    <mergeCell ref="S134:S135"/>
    <mergeCell ref="K134:L134"/>
    <mergeCell ref="M134:N134"/>
    <mergeCell ref="O134:P134"/>
    <mergeCell ref="B118:B119"/>
    <mergeCell ref="C118:C119"/>
    <mergeCell ref="D118:D119"/>
    <mergeCell ref="E118:E119"/>
    <mergeCell ref="F118:F119"/>
    <mergeCell ref="G118:G119"/>
    <mergeCell ref="H118:H119"/>
    <mergeCell ref="I118:J118"/>
    <mergeCell ref="G100:G101"/>
    <mergeCell ref="H100:H101"/>
    <mergeCell ref="I100:J100"/>
    <mergeCell ref="U84:W84"/>
    <mergeCell ref="X84:Y84"/>
    <mergeCell ref="B100:B101"/>
    <mergeCell ref="C100:C101"/>
    <mergeCell ref="D100:D101"/>
    <mergeCell ref="E100:E101"/>
    <mergeCell ref="F100:F101"/>
    <mergeCell ref="G84:G85"/>
    <mergeCell ref="H84:H85"/>
    <mergeCell ref="I84:J84"/>
    <mergeCell ref="K84:L84"/>
    <mergeCell ref="M84:N84"/>
    <mergeCell ref="O84:P84"/>
    <mergeCell ref="Q100:R100"/>
    <mergeCell ref="S100:S101"/>
    <mergeCell ref="K100:L100"/>
    <mergeCell ref="M100:N100"/>
    <mergeCell ref="O100:P100"/>
    <mergeCell ref="S68:S69"/>
    <mergeCell ref="T68:T69"/>
    <mergeCell ref="U68:W68"/>
    <mergeCell ref="X68:Y68"/>
    <mergeCell ref="B84:B85"/>
    <mergeCell ref="C84:C85"/>
    <mergeCell ref="D84:D85"/>
    <mergeCell ref="E84:E85"/>
    <mergeCell ref="F84:F85"/>
    <mergeCell ref="H68:H69"/>
    <mergeCell ref="I68:J68"/>
    <mergeCell ref="K68:L68"/>
    <mergeCell ref="M68:N68"/>
    <mergeCell ref="O68:P68"/>
    <mergeCell ref="Q68:R68"/>
    <mergeCell ref="C68:C69"/>
    <mergeCell ref="D68:D69"/>
    <mergeCell ref="E68:E69"/>
    <mergeCell ref="B68:B69"/>
    <mergeCell ref="F68:F69"/>
    <mergeCell ref="G68:G69"/>
    <mergeCell ref="Q84:R84"/>
    <mergeCell ref="S84:S85"/>
    <mergeCell ref="T84:T85"/>
    <mergeCell ref="A40:A43"/>
    <mergeCell ref="A44:A47"/>
    <mergeCell ref="A48:A51"/>
    <mergeCell ref="A52:A55"/>
    <mergeCell ref="A56:A59"/>
    <mergeCell ref="A60:A63"/>
    <mergeCell ref="A16:A21"/>
    <mergeCell ref="A22:A28"/>
    <mergeCell ref="A29:A32"/>
    <mergeCell ref="A33:A36"/>
    <mergeCell ref="A37:A39"/>
    <mergeCell ref="O2:P2"/>
    <mergeCell ref="Q2:R2"/>
    <mergeCell ref="S2:T2"/>
    <mergeCell ref="U2:V2"/>
    <mergeCell ref="C2:D2"/>
    <mergeCell ref="E2:F2"/>
    <mergeCell ref="G2:H2"/>
    <mergeCell ref="I2:J2"/>
    <mergeCell ref="K2:L2"/>
    <mergeCell ref="M2:N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1"/>
  <sheetViews>
    <sheetView workbookViewId="0">
      <pane xSplit="1" ySplit="4" topLeftCell="B38" activePane="bottomRight" state="frozen"/>
      <selection pane="topRight" activeCell="B1" sqref="B1"/>
      <selection pane="bottomLeft" activeCell="A6" sqref="A6"/>
      <selection pane="bottomRight" activeCell="A2" sqref="A2:G2"/>
    </sheetView>
  </sheetViews>
  <sheetFormatPr defaultRowHeight="12" x14ac:dyDescent="0.2"/>
  <cols>
    <col min="1" max="1" width="21.85546875" style="470" customWidth="1"/>
    <col min="2" max="4" width="14.140625" style="470" customWidth="1"/>
    <col min="5" max="5" width="15.140625" style="470" customWidth="1"/>
    <col min="6" max="6" width="14.28515625" style="470" customWidth="1"/>
    <col min="7" max="7" width="13.140625" style="470" customWidth="1"/>
    <col min="8" max="8" width="15.140625" style="470" customWidth="1"/>
    <col min="9" max="9" width="8.85546875" style="470" customWidth="1"/>
    <col min="10" max="10" width="9.140625" style="470"/>
    <col min="11" max="11" width="3.140625" style="470" customWidth="1"/>
    <col min="12" max="256" width="9.140625" style="470"/>
    <col min="257" max="257" width="21.85546875" style="470" customWidth="1"/>
    <col min="258" max="260" width="14.140625" style="470" customWidth="1"/>
    <col min="261" max="261" width="15.140625" style="470" customWidth="1"/>
    <col min="262" max="262" width="14.28515625" style="470" customWidth="1"/>
    <col min="263" max="263" width="13.140625" style="470" customWidth="1"/>
    <col min="264" max="264" width="15.140625" style="470" customWidth="1"/>
    <col min="265" max="265" width="8.85546875" style="470" customWidth="1"/>
    <col min="266" max="266" width="9.140625" style="470"/>
    <col min="267" max="267" width="3.140625" style="470" customWidth="1"/>
    <col min="268" max="512" width="9.140625" style="470"/>
    <col min="513" max="513" width="21.85546875" style="470" customWidth="1"/>
    <col min="514" max="516" width="14.140625" style="470" customWidth="1"/>
    <col min="517" max="517" width="15.140625" style="470" customWidth="1"/>
    <col min="518" max="518" width="14.28515625" style="470" customWidth="1"/>
    <col min="519" max="519" width="13.140625" style="470" customWidth="1"/>
    <col min="520" max="520" width="15.140625" style="470" customWidth="1"/>
    <col min="521" max="521" width="8.85546875" style="470" customWidth="1"/>
    <col min="522" max="522" width="9.140625" style="470"/>
    <col min="523" max="523" width="3.140625" style="470" customWidth="1"/>
    <col min="524" max="768" width="9.140625" style="470"/>
    <col min="769" max="769" width="21.85546875" style="470" customWidth="1"/>
    <col min="770" max="772" width="14.140625" style="470" customWidth="1"/>
    <col min="773" max="773" width="15.140625" style="470" customWidth="1"/>
    <col min="774" max="774" width="14.28515625" style="470" customWidth="1"/>
    <col min="775" max="775" width="13.140625" style="470" customWidth="1"/>
    <col min="776" max="776" width="15.140625" style="470" customWidth="1"/>
    <col min="777" max="777" width="8.85546875" style="470" customWidth="1"/>
    <col min="778" max="778" width="9.140625" style="470"/>
    <col min="779" max="779" width="3.140625" style="470" customWidth="1"/>
    <col min="780" max="1024" width="9.140625" style="470"/>
    <col min="1025" max="1025" width="21.85546875" style="470" customWidth="1"/>
    <col min="1026" max="1028" width="14.140625" style="470" customWidth="1"/>
    <col min="1029" max="1029" width="15.140625" style="470" customWidth="1"/>
    <col min="1030" max="1030" width="14.28515625" style="470" customWidth="1"/>
    <col min="1031" max="1031" width="13.140625" style="470" customWidth="1"/>
    <col min="1032" max="1032" width="15.140625" style="470" customWidth="1"/>
    <col min="1033" max="1033" width="8.85546875" style="470" customWidth="1"/>
    <col min="1034" max="1034" width="9.140625" style="470"/>
    <col min="1035" max="1035" width="3.140625" style="470" customWidth="1"/>
    <col min="1036" max="1280" width="9.140625" style="470"/>
    <col min="1281" max="1281" width="21.85546875" style="470" customWidth="1"/>
    <col min="1282" max="1284" width="14.140625" style="470" customWidth="1"/>
    <col min="1285" max="1285" width="15.140625" style="470" customWidth="1"/>
    <col min="1286" max="1286" width="14.28515625" style="470" customWidth="1"/>
    <col min="1287" max="1287" width="13.140625" style="470" customWidth="1"/>
    <col min="1288" max="1288" width="15.140625" style="470" customWidth="1"/>
    <col min="1289" max="1289" width="8.85546875" style="470" customWidth="1"/>
    <col min="1290" max="1290" width="9.140625" style="470"/>
    <col min="1291" max="1291" width="3.140625" style="470" customWidth="1"/>
    <col min="1292" max="1536" width="9.140625" style="470"/>
    <col min="1537" max="1537" width="21.85546875" style="470" customWidth="1"/>
    <col min="1538" max="1540" width="14.140625" style="470" customWidth="1"/>
    <col min="1541" max="1541" width="15.140625" style="470" customWidth="1"/>
    <col min="1542" max="1542" width="14.28515625" style="470" customWidth="1"/>
    <col min="1543" max="1543" width="13.140625" style="470" customWidth="1"/>
    <col min="1544" max="1544" width="15.140625" style="470" customWidth="1"/>
    <col min="1545" max="1545" width="8.85546875" style="470" customWidth="1"/>
    <col min="1546" max="1546" width="9.140625" style="470"/>
    <col min="1547" max="1547" width="3.140625" style="470" customWidth="1"/>
    <col min="1548" max="1792" width="9.140625" style="470"/>
    <col min="1793" max="1793" width="21.85546875" style="470" customWidth="1"/>
    <col min="1794" max="1796" width="14.140625" style="470" customWidth="1"/>
    <col min="1797" max="1797" width="15.140625" style="470" customWidth="1"/>
    <col min="1798" max="1798" width="14.28515625" style="470" customWidth="1"/>
    <col min="1799" max="1799" width="13.140625" style="470" customWidth="1"/>
    <col min="1800" max="1800" width="15.140625" style="470" customWidth="1"/>
    <col min="1801" max="1801" width="8.85546875" style="470" customWidth="1"/>
    <col min="1802" max="1802" width="9.140625" style="470"/>
    <col min="1803" max="1803" width="3.140625" style="470" customWidth="1"/>
    <col min="1804" max="2048" width="9.140625" style="470"/>
    <col min="2049" max="2049" width="21.85546875" style="470" customWidth="1"/>
    <col min="2050" max="2052" width="14.140625" style="470" customWidth="1"/>
    <col min="2053" max="2053" width="15.140625" style="470" customWidth="1"/>
    <col min="2054" max="2054" width="14.28515625" style="470" customWidth="1"/>
    <col min="2055" max="2055" width="13.140625" style="470" customWidth="1"/>
    <col min="2056" max="2056" width="15.140625" style="470" customWidth="1"/>
    <col min="2057" max="2057" width="8.85546875" style="470" customWidth="1"/>
    <col min="2058" max="2058" width="9.140625" style="470"/>
    <col min="2059" max="2059" width="3.140625" style="470" customWidth="1"/>
    <col min="2060" max="2304" width="9.140625" style="470"/>
    <col min="2305" max="2305" width="21.85546875" style="470" customWidth="1"/>
    <col min="2306" max="2308" width="14.140625" style="470" customWidth="1"/>
    <col min="2309" max="2309" width="15.140625" style="470" customWidth="1"/>
    <col min="2310" max="2310" width="14.28515625" style="470" customWidth="1"/>
    <col min="2311" max="2311" width="13.140625" style="470" customWidth="1"/>
    <col min="2312" max="2312" width="15.140625" style="470" customWidth="1"/>
    <col min="2313" max="2313" width="8.85546875" style="470" customWidth="1"/>
    <col min="2314" max="2314" width="9.140625" style="470"/>
    <col min="2315" max="2315" width="3.140625" style="470" customWidth="1"/>
    <col min="2316" max="2560" width="9.140625" style="470"/>
    <col min="2561" max="2561" width="21.85546875" style="470" customWidth="1"/>
    <col min="2562" max="2564" width="14.140625" style="470" customWidth="1"/>
    <col min="2565" max="2565" width="15.140625" style="470" customWidth="1"/>
    <col min="2566" max="2566" width="14.28515625" style="470" customWidth="1"/>
    <col min="2567" max="2567" width="13.140625" style="470" customWidth="1"/>
    <col min="2568" max="2568" width="15.140625" style="470" customWidth="1"/>
    <col min="2569" max="2569" width="8.85546875" style="470" customWidth="1"/>
    <col min="2570" max="2570" width="9.140625" style="470"/>
    <col min="2571" max="2571" width="3.140625" style="470" customWidth="1"/>
    <col min="2572" max="2816" width="9.140625" style="470"/>
    <col min="2817" max="2817" width="21.85546875" style="470" customWidth="1"/>
    <col min="2818" max="2820" width="14.140625" style="470" customWidth="1"/>
    <col min="2821" max="2821" width="15.140625" style="470" customWidth="1"/>
    <col min="2822" max="2822" width="14.28515625" style="470" customWidth="1"/>
    <col min="2823" max="2823" width="13.140625" style="470" customWidth="1"/>
    <col min="2824" max="2824" width="15.140625" style="470" customWidth="1"/>
    <col min="2825" max="2825" width="8.85546875" style="470" customWidth="1"/>
    <col min="2826" max="2826" width="9.140625" style="470"/>
    <col min="2827" max="2827" width="3.140625" style="470" customWidth="1"/>
    <col min="2828" max="3072" width="9.140625" style="470"/>
    <col min="3073" max="3073" width="21.85546875" style="470" customWidth="1"/>
    <col min="3074" max="3076" width="14.140625" style="470" customWidth="1"/>
    <col min="3077" max="3077" width="15.140625" style="470" customWidth="1"/>
    <col min="3078" max="3078" width="14.28515625" style="470" customWidth="1"/>
    <col min="3079" max="3079" width="13.140625" style="470" customWidth="1"/>
    <col min="3080" max="3080" width="15.140625" style="470" customWidth="1"/>
    <col min="3081" max="3081" width="8.85546875" style="470" customWidth="1"/>
    <col min="3082" max="3082" width="9.140625" style="470"/>
    <col min="3083" max="3083" width="3.140625" style="470" customWidth="1"/>
    <col min="3084" max="3328" width="9.140625" style="470"/>
    <col min="3329" max="3329" width="21.85546875" style="470" customWidth="1"/>
    <col min="3330" max="3332" width="14.140625" style="470" customWidth="1"/>
    <col min="3333" max="3333" width="15.140625" style="470" customWidth="1"/>
    <col min="3334" max="3334" width="14.28515625" style="470" customWidth="1"/>
    <col min="3335" max="3335" width="13.140625" style="470" customWidth="1"/>
    <col min="3336" max="3336" width="15.140625" style="470" customWidth="1"/>
    <col min="3337" max="3337" width="8.85546875" style="470" customWidth="1"/>
    <col min="3338" max="3338" width="9.140625" style="470"/>
    <col min="3339" max="3339" width="3.140625" style="470" customWidth="1"/>
    <col min="3340" max="3584" width="9.140625" style="470"/>
    <col min="3585" max="3585" width="21.85546875" style="470" customWidth="1"/>
    <col min="3586" max="3588" width="14.140625" style="470" customWidth="1"/>
    <col min="3589" max="3589" width="15.140625" style="470" customWidth="1"/>
    <col min="3590" max="3590" width="14.28515625" style="470" customWidth="1"/>
    <col min="3591" max="3591" width="13.140625" style="470" customWidth="1"/>
    <col min="3592" max="3592" width="15.140625" style="470" customWidth="1"/>
    <col min="3593" max="3593" width="8.85546875" style="470" customWidth="1"/>
    <col min="3594" max="3594" width="9.140625" style="470"/>
    <col min="3595" max="3595" width="3.140625" style="470" customWidth="1"/>
    <col min="3596" max="3840" width="9.140625" style="470"/>
    <col min="3841" max="3841" width="21.85546875" style="470" customWidth="1"/>
    <col min="3842" max="3844" width="14.140625" style="470" customWidth="1"/>
    <col min="3845" max="3845" width="15.140625" style="470" customWidth="1"/>
    <col min="3846" max="3846" width="14.28515625" style="470" customWidth="1"/>
    <col min="3847" max="3847" width="13.140625" style="470" customWidth="1"/>
    <col min="3848" max="3848" width="15.140625" style="470" customWidth="1"/>
    <col min="3849" max="3849" width="8.85546875" style="470" customWidth="1"/>
    <col min="3850" max="3850" width="9.140625" style="470"/>
    <col min="3851" max="3851" width="3.140625" style="470" customWidth="1"/>
    <col min="3852" max="4096" width="9.140625" style="470"/>
    <col min="4097" max="4097" width="21.85546875" style="470" customWidth="1"/>
    <col min="4098" max="4100" width="14.140625" style="470" customWidth="1"/>
    <col min="4101" max="4101" width="15.140625" style="470" customWidth="1"/>
    <col min="4102" max="4102" width="14.28515625" style="470" customWidth="1"/>
    <col min="4103" max="4103" width="13.140625" style="470" customWidth="1"/>
    <col min="4104" max="4104" width="15.140625" style="470" customWidth="1"/>
    <col min="4105" max="4105" width="8.85546875" style="470" customWidth="1"/>
    <col min="4106" max="4106" width="9.140625" style="470"/>
    <col min="4107" max="4107" width="3.140625" style="470" customWidth="1"/>
    <col min="4108" max="4352" width="9.140625" style="470"/>
    <col min="4353" max="4353" width="21.85546875" style="470" customWidth="1"/>
    <col min="4354" max="4356" width="14.140625" style="470" customWidth="1"/>
    <col min="4357" max="4357" width="15.140625" style="470" customWidth="1"/>
    <col min="4358" max="4358" width="14.28515625" style="470" customWidth="1"/>
    <col min="4359" max="4359" width="13.140625" style="470" customWidth="1"/>
    <col min="4360" max="4360" width="15.140625" style="470" customWidth="1"/>
    <col min="4361" max="4361" width="8.85546875" style="470" customWidth="1"/>
    <col min="4362" max="4362" width="9.140625" style="470"/>
    <col min="4363" max="4363" width="3.140625" style="470" customWidth="1"/>
    <col min="4364" max="4608" width="9.140625" style="470"/>
    <col min="4609" max="4609" width="21.85546875" style="470" customWidth="1"/>
    <col min="4610" max="4612" width="14.140625" style="470" customWidth="1"/>
    <col min="4613" max="4613" width="15.140625" style="470" customWidth="1"/>
    <col min="4614" max="4614" width="14.28515625" style="470" customWidth="1"/>
    <col min="4615" max="4615" width="13.140625" style="470" customWidth="1"/>
    <col min="4616" max="4616" width="15.140625" style="470" customWidth="1"/>
    <col min="4617" max="4617" width="8.85546875" style="470" customWidth="1"/>
    <col min="4618" max="4618" width="9.140625" style="470"/>
    <col min="4619" max="4619" width="3.140625" style="470" customWidth="1"/>
    <col min="4620" max="4864" width="9.140625" style="470"/>
    <col min="4865" max="4865" width="21.85546875" style="470" customWidth="1"/>
    <col min="4866" max="4868" width="14.140625" style="470" customWidth="1"/>
    <col min="4869" max="4869" width="15.140625" style="470" customWidth="1"/>
    <col min="4870" max="4870" width="14.28515625" style="470" customWidth="1"/>
    <col min="4871" max="4871" width="13.140625" style="470" customWidth="1"/>
    <col min="4872" max="4872" width="15.140625" style="470" customWidth="1"/>
    <col min="4873" max="4873" width="8.85546875" style="470" customWidth="1"/>
    <col min="4874" max="4874" width="9.140625" style="470"/>
    <col min="4875" max="4875" width="3.140625" style="470" customWidth="1"/>
    <col min="4876" max="5120" width="9.140625" style="470"/>
    <col min="5121" max="5121" width="21.85546875" style="470" customWidth="1"/>
    <col min="5122" max="5124" width="14.140625" style="470" customWidth="1"/>
    <col min="5125" max="5125" width="15.140625" style="470" customWidth="1"/>
    <col min="5126" max="5126" width="14.28515625" style="470" customWidth="1"/>
    <col min="5127" max="5127" width="13.140625" style="470" customWidth="1"/>
    <col min="5128" max="5128" width="15.140625" style="470" customWidth="1"/>
    <col min="5129" max="5129" width="8.85546875" style="470" customWidth="1"/>
    <col min="5130" max="5130" width="9.140625" style="470"/>
    <col min="5131" max="5131" width="3.140625" style="470" customWidth="1"/>
    <col min="5132" max="5376" width="9.140625" style="470"/>
    <col min="5377" max="5377" width="21.85546875" style="470" customWidth="1"/>
    <col min="5378" max="5380" width="14.140625" style="470" customWidth="1"/>
    <col min="5381" max="5381" width="15.140625" style="470" customWidth="1"/>
    <col min="5382" max="5382" width="14.28515625" style="470" customWidth="1"/>
    <col min="5383" max="5383" width="13.140625" style="470" customWidth="1"/>
    <col min="5384" max="5384" width="15.140625" style="470" customWidth="1"/>
    <col min="5385" max="5385" width="8.85546875" style="470" customWidth="1"/>
    <col min="5386" max="5386" width="9.140625" style="470"/>
    <col min="5387" max="5387" width="3.140625" style="470" customWidth="1"/>
    <col min="5388" max="5632" width="9.140625" style="470"/>
    <col min="5633" max="5633" width="21.85546875" style="470" customWidth="1"/>
    <col min="5634" max="5636" width="14.140625" style="470" customWidth="1"/>
    <col min="5637" max="5637" width="15.140625" style="470" customWidth="1"/>
    <col min="5638" max="5638" width="14.28515625" style="470" customWidth="1"/>
    <col min="5639" max="5639" width="13.140625" style="470" customWidth="1"/>
    <col min="5640" max="5640" width="15.140625" style="470" customWidth="1"/>
    <col min="5641" max="5641" width="8.85546875" style="470" customWidth="1"/>
    <col min="5642" max="5642" width="9.140625" style="470"/>
    <col min="5643" max="5643" width="3.140625" style="470" customWidth="1"/>
    <col min="5644" max="5888" width="9.140625" style="470"/>
    <col min="5889" max="5889" width="21.85546875" style="470" customWidth="1"/>
    <col min="5890" max="5892" width="14.140625" style="470" customWidth="1"/>
    <col min="5893" max="5893" width="15.140625" style="470" customWidth="1"/>
    <col min="5894" max="5894" width="14.28515625" style="470" customWidth="1"/>
    <col min="5895" max="5895" width="13.140625" style="470" customWidth="1"/>
    <col min="5896" max="5896" width="15.140625" style="470" customWidth="1"/>
    <col min="5897" max="5897" width="8.85546875" style="470" customWidth="1"/>
    <col min="5898" max="5898" width="9.140625" style="470"/>
    <col min="5899" max="5899" width="3.140625" style="470" customWidth="1"/>
    <col min="5900" max="6144" width="9.140625" style="470"/>
    <col min="6145" max="6145" width="21.85546875" style="470" customWidth="1"/>
    <col min="6146" max="6148" width="14.140625" style="470" customWidth="1"/>
    <col min="6149" max="6149" width="15.140625" style="470" customWidth="1"/>
    <col min="6150" max="6150" width="14.28515625" style="470" customWidth="1"/>
    <col min="6151" max="6151" width="13.140625" style="470" customWidth="1"/>
    <col min="6152" max="6152" width="15.140625" style="470" customWidth="1"/>
    <col min="6153" max="6153" width="8.85546875" style="470" customWidth="1"/>
    <col min="6154" max="6154" width="9.140625" style="470"/>
    <col min="6155" max="6155" width="3.140625" style="470" customWidth="1"/>
    <col min="6156" max="6400" width="9.140625" style="470"/>
    <col min="6401" max="6401" width="21.85546875" style="470" customWidth="1"/>
    <col min="6402" max="6404" width="14.140625" style="470" customWidth="1"/>
    <col min="6405" max="6405" width="15.140625" style="470" customWidth="1"/>
    <col min="6406" max="6406" width="14.28515625" style="470" customWidth="1"/>
    <col min="6407" max="6407" width="13.140625" style="470" customWidth="1"/>
    <col min="6408" max="6408" width="15.140625" style="470" customWidth="1"/>
    <col min="6409" max="6409" width="8.85546875" style="470" customWidth="1"/>
    <col min="6410" max="6410" width="9.140625" style="470"/>
    <col min="6411" max="6411" width="3.140625" style="470" customWidth="1"/>
    <col min="6412" max="6656" width="9.140625" style="470"/>
    <col min="6657" max="6657" width="21.85546875" style="470" customWidth="1"/>
    <col min="6658" max="6660" width="14.140625" style="470" customWidth="1"/>
    <col min="6661" max="6661" width="15.140625" style="470" customWidth="1"/>
    <col min="6662" max="6662" width="14.28515625" style="470" customWidth="1"/>
    <col min="6663" max="6663" width="13.140625" style="470" customWidth="1"/>
    <col min="6664" max="6664" width="15.140625" style="470" customWidth="1"/>
    <col min="6665" max="6665" width="8.85546875" style="470" customWidth="1"/>
    <col min="6666" max="6666" width="9.140625" style="470"/>
    <col min="6667" max="6667" width="3.140625" style="470" customWidth="1"/>
    <col min="6668" max="6912" width="9.140625" style="470"/>
    <col min="6913" max="6913" width="21.85546875" style="470" customWidth="1"/>
    <col min="6914" max="6916" width="14.140625" style="470" customWidth="1"/>
    <col min="6917" max="6917" width="15.140625" style="470" customWidth="1"/>
    <col min="6918" max="6918" width="14.28515625" style="470" customWidth="1"/>
    <col min="6919" max="6919" width="13.140625" style="470" customWidth="1"/>
    <col min="6920" max="6920" width="15.140625" style="470" customWidth="1"/>
    <col min="6921" max="6921" width="8.85546875" style="470" customWidth="1"/>
    <col min="6922" max="6922" width="9.140625" style="470"/>
    <col min="6923" max="6923" width="3.140625" style="470" customWidth="1"/>
    <col min="6924" max="7168" width="9.140625" style="470"/>
    <col min="7169" max="7169" width="21.85546875" style="470" customWidth="1"/>
    <col min="7170" max="7172" width="14.140625" style="470" customWidth="1"/>
    <col min="7173" max="7173" width="15.140625" style="470" customWidth="1"/>
    <col min="7174" max="7174" width="14.28515625" style="470" customWidth="1"/>
    <col min="7175" max="7175" width="13.140625" style="470" customWidth="1"/>
    <col min="7176" max="7176" width="15.140625" style="470" customWidth="1"/>
    <col min="7177" max="7177" width="8.85546875" style="470" customWidth="1"/>
    <col min="7178" max="7178" width="9.140625" style="470"/>
    <col min="7179" max="7179" width="3.140625" style="470" customWidth="1"/>
    <col min="7180" max="7424" width="9.140625" style="470"/>
    <col min="7425" max="7425" width="21.85546875" style="470" customWidth="1"/>
    <col min="7426" max="7428" width="14.140625" style="470" customWidth="1"/>
    <col min="7429" max="7429" width="15.140625" style="470" customWidth="1"/>
    <col min="7430" max="7430" width="14.28515625" style="470" customWidth="1"/>
    <col min="7431" max="7431" width="13.140625" style="470" customWidth="1"/>
    <col min="7432" max="7432" width="15.140625" style="470" customWidth="1"/>
    <col min="7433" max="7433" width="8.85546875" style="470" customWidth="1"/>
    <col min="7434" max="7434" width="9.140625" style="470"/>
    <col min="7435" max="7435" width="3.140625" style="470" customWidth="1"/>
    <col min="7436" max="7680" width="9.140625" style="470"/>
    <col min="7681" max="7681" width="21.85546875" style="470" customWidth="1"/>
    <col min="7682" max="7684" width="14.140625" style="470" customWidth="1"/>
    <col min="7685" max="7685" width="15.140625" style="470" customWidth="1"/>
    <col min="7686" max="7686" width="14.28515625" style="470" customWidth="1"/>
    <col min="7687" max="7687" width="13.140625" style="470" customWidth="1"/>
    <col min="7688" max="7688" width="15.140625" style="470" customWidth="1"/>
    <col min="7689" max="7689" width="8.85546875" style="470" customWidth="1"/>
    <col min="7690" max="7690" width="9.140625" style="470"/>
    <col min="7691" max="7691" width="3.140625" style="470" customWidth="1"/>
    <col min="7692" max="7936" width="9.140625" style="470"/>
    <col min="7937" max="7937" width="21.85546875" style="470" customWidth="1"/>
    <col min="7938" max="7940" width="14.140625" style="470" customWidth="1"/>
    <col min="7941" max="7941" width="15.140625" style="470" customWidth="1"/>
    <col min="7942" max="7942" width="14.28515625" style="470" customWidth="1"/>
    <col min="7943" max="7943" width="13.140625" style="470" customWidth="1"/>
    <col min="7944" max="7944" width="15.140625" style="470" customWidth="1"/>
    <col min="7945" max="7945" width="8.85546875" style="470" customWidth="1"/>
    <col min="7946" max="7946" width="9.140625" style="470"/>
    <col min="7947" max="7947" width="3.140625" style="470" customWidth="1"/>
    <col min="7948" max="8192" width="9.140625" style="470"/>
    <col min="8193" max="8193" width="21.85546875" style="470" customWidth="1"/>
    <col min="8194" max="8196" width="14.140625" style="470" customWidth="1"/>
    <col min="8197" max="8197" width="15.140625" style="470" customWidth="1"/>
    <col min="8198" max="8198" width="14.28515625" style="470" customWidth="1"/>
    <col min="8199" max="8199" width="13.140625" style="470" customWidth="1"/>
    <col min="8200" max="8200" width="15.140625" style="470" customWidth="1"/>
    <col min="8201" max="8201" width="8.85546875" style="470" customWidth="1"/>
    <col min="8202" max="8202" width="9.140625" style="470"/>
    <col min="8203" max="8203" width="3.140625" style="470" customWidth="1"/>
    <col min="8204" max="8448" width="9.140625" style="470"/>
    <col min="8449" max="8449" width="21.85546875" style="470" customWidth="1"/>
    <col min="8450" max="8452" width="14.140625" style="470" customWidth="1"/>
    <col min="8453" max="8453" width="15.140625" style="470" customWidth="1"/>
    <col min="8454" max="8454" width="14.28515625" style="470" customWidth="1"/>
    <col min="8455" max="8455" width="13.140625" style="470" customWidth="1"/>
    <col min="8456" max="8456" width="15.140625" style="470" customWidth="1"/>
    <col min="8457" max="8457" width="8.85546875" style="470" customWidth="1"/>
    <col min="8458" max="8458" width="9.140625" style="470"/>
    <col min="8459" max="8459" width="3.140625" style="470" customWidth="1"/>
    <col min="8460" max="8704" width="9.140625" style="470"/>
    <col min="8705" max="8705" width="21.85546875" style="470" customWidth="1"/>
    <col min="8706" max="8708" width="14.140625" style="470" customWidth="1"/>
    <col min="8709" max="8709" width="15.140625" style="470" customWidth="1"/>
    <col min="8710" max="8710" width="14.28515625" style="470" customWidth="1"/>
    <col min="8711" max="8711" width="13.140625" style="470" customWidth="1"/>
    <col min="8712" max="8712" width="15.140625" style="470" customWidth="1"/>
    <col min="8713" max="8713" width="8.85546875" style="470" customWidth="1"/>
    <col min="8714" max="8714" width="9.140625" style="470"/>
    <col min="8715" max="8715" width="3.140625" style="470" customWidth="1"/>
    <col min="8716" max="8960" width="9.140625" style="470"/>
    <col min="8961" max="8961" width="21.85546875" style="470" customWidth="1"/>
    <col min="8962" max="8964" width="14.140625" style="470" customWidth="1"/>
    <col min="8965" max="8965" width="15.140625" style="470" customWidth="1"/>
    <col min="8966" max="8966" width="14.28515625" style="470" customWidth="1"/>
    <col min="8967" max="8967" width="13.140625" style="470" customWidth="1"/>
    <col min="8968" max="8968" width="15.140625" style="470" customWidth="1"/>
    <col min="8969" max="8969" width="8.85546875" style="470" customWidth="1"/>
    <col min="8970" max="8970" width="9.140625" style="470"/>
    <col min="8971" max="8971" width="3.140625" style="470" customWidth="1"/>
    <col min="8972" max="9216" width="9.140625" style="470"/>
    <col min="9217" max="9217" width="21.85546875" style="470" customWidth="1"/>
    <col min="9218" max="9220" width="14.140625" style="470" customWidth="1"/>
    <col min="9221" max="9221" width="15.140625" style="470" customWidth="1"/>
    <col min="9222" max="9222" width="14.28515625" style="470" customWidth="1"/>
    <col min="9223" max="9223" width="13.140625" style="470" customWidth="1"/>
    <col min="9224" max="9224" width="15.140625" style="470" customWidth="1"/>
    <col min="9225" max="9225" width="8.85546875" style="470" customWidth="1"/>
    <col min="9226" max="9226" width="9.140625" style="470"/>
    <col min="9227" max="9227" width="3.140625" style="470" customWidth="1"/>
    <col min="9228" max="9472" width="9.140625" style="470"/>
    <col min="9473" max="9473" width="21.85546875" style="470" customWidth="1"/>
    <col min="9474" max="9476" width="14.140625" style="470" customWidth="1"/>
    <col min="9477" max="9477" width="15.140625" style="470" customWidth="1"/>
    <col min="9478" max="9478" width="14.28515625" style="470" customWidth="1"/>
    <col min="9479" max="9479" width="13.140625" style="470" customWidth="1"/>
    <col min="9480" max="9480" width="15.140625" style="470" customWidth="1"/>
    <col min="9481" max="9481" width="8.85546875" style="470" customWidth="1"/>
    <col min="9482" max="9482" width="9.140625" style="470"/>
    <col min="9483" max="9483" width="3.140625" style="470" customWidth="1"/>
    <col min="9484" max="9728" width="9.140625" style="470"/>
    <col min="9729" max="9729" width="21.85546875" style="470" customWidth="1"/>
    <col min="9730" max="9732" width="14.140625" style="470" customWidth="1"/>
    <col min="9733" max="9733" width="15.140625" style="470" customWidth="1"/>
    <col min="9734" max="9734" width="14.28515625" style="470" customWidth="1"/>
    <col min="9735" max="9735" width="13.140625" style="470" customWidth="1"/>
    <col min="9736" max="9736" width="15.140625" style="470" customWidth="1"/>
    <col min="9737" max="9737" width="8.85546875" style="470" customWidth="1"/>
    <col min="9738" max="9738" width="9.140625" style="470"/>
    <col min="9739" max="9739" width="3.140625" style="470" customWidth="1"/>
    <col min="9740" max="9984" width="9.140625" style="470"/>
    <col min="9985" max="9985" width="21.85546875" style="470" customWidth="1"/>
    <col min="9986" max="9988" width="14.140625" style="470" customWidth="1"/>
    <col min="9989" max="9989" width="15.140625" style="470" customWidth="1"/>
    <col min="9990" max="9990" width="14.28515625" style="470" customWidth="1"/>
    <col min="9991" max="9991" width="13.140625" style="470" customWidth="1"/>
    <col min="9992" max="9992" width="15.140625" style="470" customWidth="1"/>
    <col min="9993" max="9993" width="8.85546875" style="470" customWidth="1"/>
    <col min="9994" max="9994" width="9.140625" style="470"/>
    <col min="9995" max="9995" width="3.140625" style="470" customWidth="1"/>
    <col min="9996" max="10240" width="9.140625" style="470"/>
    <col min="10241" max="10241" width="21.85546875" style="470" customWidth="1"/>
    <col min="10242" max="10244" width="14.140625" style="470" customWidth="1"/>
    <col min="10245" max="10245" width="15.140625" style="470" customWidth="1"/>
    <col min="10246" max="10246" width="14.28515625" style="470" customWidth="1"/>
    <col min="10247" max="10247" width="13.140625" style="470" customWidth="1"/>
    <col min="10248" max="10248" width="15.140625" style="470" customWidth="1"/>
    <col min="10249" max="10249" width="8.85546875" style="470" customWidth="1"/>
    <col min="10250" max="10250" width="9.140625" style="470"/>
    <col min="10251" max="10251" width="3.140625" style="470" customWidth="1"/>
    <col min="10252" max="10496" width="9.140625" style="470"/>
    <col min="10497" max="10497" width="21.85546875" style="470" customWidth="1"/>
    <col min="10498" max="10500" width="14.140625" style="470" customWidth="1"/>
    <col min="10501" max="10501" width="15.140625" style="470" customWidth="1"/>
    <col min="10502" max="10502" width="14.28515625" style="470" customWidth="1"/>
    <col min="10503" max="10503" width="13.140625" style="470" customWidth="1"/>
    <col min="10504" max="10504" width="15.140625" style="470" customWidth="1"/>
    <col min="10505" max="10505" width="8.85546875" style="470" customWidth="1"/>
    <col min="10506" max="10506" width="9.140625" style="470"/>
    <col min="10507" max="10507" width="3.140625" style="470" customWidth="1"/>
    <col min="10508" max="10752" width="9.140625" style="470"/>
    <col min="10753" max="10753" width="21.85546875" style="470" customWidth="1"/>
    <col min="10754" max="10756" width="14.140625" style="470" customWidth="1"/>
    <col min="10757" max="10757" width="15.140625" style="470" customWidth="1"/>
    <col min="10758" max="10758" width="14.28515625" style="470" customWidth="1"/>
    <col min="10759" max="10759" width="13.140625" style="470" customWidth="1"/>
    <col min="10760" max="10760" width="15.140625" style="470" customWidth="1"/>
    <col min="10761" max="10761" width="8.85546875" style="470" customWidth="1"/>
    <col min="10762" max="10762" width="9.140625" style="470"/>
    <col min="10763" max="10763" width="3.140625" style="470" customWidth="1"/>
    <col min="10764" max="11008" width="9.140625" style="470"/>
    <col min="11009" max="11009" width="21.85546875" style="470" customWidth="1"/>
    <col min="11010" max="11012" width="14.140625" style="470" customWidth="1"/>
    <col min="11013" max="11013" width="15.140625" style="470" customWidth="1"/>
    <col min="11014" max="11014" width="14.28515625" style="470" customWidth="1"/>
    <col min="11015" max="11015" width="13.140625" style="470" customWidth="1"/>
    <col min="11016" max="11016" width="15.140625" style="470" customWidth="1"/>
    <col min="11017" max="11017" width="8.85546875" style="470" customWidth="1"/>
    <col min="11018" max="11018" width="9.140625" style="470"/>
    <col min="11019" max="11019" width="3.140625" style="470" customWidth="1"/>
    <col min="11020" max="11264" width="9.140625" style="470"/>
    <col min="11265" max="11265" width="21.85546875" style="470" customWidth="1"/>
    <col min="11266" max="11268" width="14.140625" style="470" customWidth="1"/>
    <col min="11269" max="11269" width="15.140625" style="470" customWidth="1"/>
    <col min="11270" max="11270" width="14.28515625" style="470" customWidth="1"/>
    <col min="11271" max="11271" width="13.140625" style="470" customWidth="1"/>
    <col min="11272" max="11272" width="15.140625" style="470" customWidth="1"/>
    <col min="11273" max="11273" width="8.85546875" style="470" customWidth="1"/>
    <col min="11274" max="11274" width="9.140625" style="470"/>
    <col min="11275" max="11275" width="3.140625" style="470" customWidth="1"/>
    <col min="11276" max="11520" width="9.140625" style="470"/>
    <col min="11521" max="11521" width="21.85546875" style="470" customWidth="1"/>
    <col min="11522" max="11524" width="14.140625" style="470" customWidth="1"/>
    <col min="11525" max="11525" width="15.140625" style="470" customWidth="1"/>
    <col min="11526" max="11526" width="14.28515625" style="470" customWidth="1"/>
    <col min="11527" max="11527" width="13.140625" style="470" customWidth="1"/>
    <col min="11528" max="11528" width="15.140625" style="470" customWidth="1"/>
    <col min="11529" max="11529" width="8.85546875" style="470" customWidth="1"/>
    <col min="11530" max="11530" width="9.140625" style="470"/>
    <col min="11531" max="11531" width="3.140625" style="470" customWidth="1"/>
    <col min="11532" max="11776" width="9.140625" style="470"/>
    <col min="11777" max="11777" width="21.85546875" style="470" customWidth="1"/>
    <col min="11778" max="11780" width="14.140625" style="470" customWidth="1"/>
    <col min="11781" max="11781" width="15.140625" style="470" customWidth="1"/>
    <col min="11782" max="11782" width="14.28515625" style="470" customWidth="1"/>
    <col min="11783" max="11783" width="13.140625" style="470" customWidth="1"/>
    <col min="11784" max="11784" width="15.140625" style="470" customWidth="1"/>
    <col min="11785" max="11785" width="8.85546875" style="470" customWidth="1"/>
    <col min="11786" max="11786" width="9.140625" style="470"/>
    <col min="11787" max="11787" width="3.140625" style="470" customWidth="1"/>
    <col min="11788" max="12032" width="9.140625" style="470"/>
    <col min="12033" max="12033" width="21.85546875" style="470" customWidth="1"/>
    <col min="12034" max="12036" width="14.140625" style="470" customWidth="1"/>
    <col min="12037" max="12037" width="15.140625" style="470" customWidth="1"/>
    <col min="12038" max="12038" width="14.28515625" style="470" customWidth="1"/>
    <col min="12039" max="12039" width="13.140625" style="470" customWidth="1"/>
    <col min="12040" max="12040" width="15.140625" style="470" customWidth="1"/>
    <col min="12041" max="12041" width="8.85546875" style="470" customWidth="1"/>
    <col min="12042" max="12042" width="9.140625" style="470"/>
    <col min="12043" max="12043" width="3.140625" style="470" customWidth="1"/>
    <col min="12044" max="12288" width="9.140625" style="470"/>
    <col min="12289" max="12289" width="21.85546875" style="470" customWidth="1"/>
    <col min="12290" max="12292" width="14.140625" style="470" customWidth="1"/>
    <col min="12293" max="12293" width="15.140625" style="470" customWidth="1"/>
    <col min="12294" max="12294" width="14.28515625" style="470" customWidth="1"/>
    <col min="12295" max="12295" width="13.140625" style="470" customWidth="1"/>
    <col min="12296" max="12296" width="15.140625" style="470" customWidth="1"/>
    <col min="12297" max="12297" width="8.85546875" style="470" customWidth="1"/>
    <col min="12298" max="12298" width="9.140625" style="470"/>
    <col min="12299" max="12299" width="3.140625" style="470" customWidth="1"/>
    <col min="12300" max="12544" width="9.140625" style="470"/>
    <col min="12545" max="12545" width="21.85546875" style="470" customWidth="1"/>
    <col min="12546" max="12548" width="14.140625" style="470" customWidth="1"/>
    <col min="12549" max="12549" width="15.140625" style="470" customWidth="1"/>
    <col min="12550" max="12550" width="14.28515625" style="470" customWidth="1"/>
    <col min="12551" max="12551" width="13.140625" style="470" customWidth="1"/>
    <col min="12552" max="12552" width="15.140625" style="470" customWidth="1"/>
    <col min="12553" max="12553" width="8.85546875" style="470" customWidth="1"/>
    <col min="12554" max="12554" width="9.140625" style="470"/>
    <col min="12555" max="12555" width="3.140625" style="470" customWidth="1"/>
    <col min="12556" max="12800" width="9.140625" style="470"/>
    <col min="12801" max="12801" width="21.85546875" style="470" customWidth="1"/>
    <col min="12802" max="12804" width="14.140625" style="470" customWidth="1"/>
    <col min="12805" max="12805" width="15.140625" style="470" customWidth="1"/>
    <col min="12806" max="12806" width="14.28515625" style="470" customWidth="1"/>
    <col min="12807" max="12807" width="13.140625" style="470" customWidth="1"/>
    <col min="12808" max="12808" width="15.140625" style="470" customWidth="1"/>
    <col min="12809" max="12809" width="8.85546875" style="470" customWidth="1"/>
    <col min="12810" max="12810" width="9.140625" style="470"/>
    <col min="12811" max="12811" width="3.140625" style="470" customWidth="1"/>
    <col min="12812" max="13056" width="9.140625" style="470"/>
    <col min="13057" max="13057" width="21.85546875" style="470" customWidth="1"/>
    <col min="13058" max="13060" width="14.140625" style="470" customWidth="1"/>
    <col min="13061" max="13061" width="15.140625" style="470" customWidth="1"/>
    <col min="13062" max="13062" width="14.28515625" style="470" customWidth="1"/>
    <col min="13063" max="13063" width="13.140625" style="470" customWidth="1"/>
    <col min="13064" max="13064" width="15.140625" style="470" customWidth="1"/>
    <col min="13065" max="13065" width="8.85546875" style="470" customWidth="1"/>
    <col min="13066" max="13066" width="9.140625" style="470"/>
    <col min="13067" max="13067" width="3.140625" style="470" customWidth="1"/>
    <col min="13068" max="13312" width="9.140625" style="470"/>
    <col min="13313" max="13313" width="21.85546875" style="470" customWidth="1"/>
    <col min="13314" max="13316" width="14.140625" style="470" customWidth="1"/>
    <col min="13317" max="13317" width="15.140625" style="470" customWidth="1"/>
    <col min="13318" max="13318" width="14.28515625" style="470" customWidth="1"/>
    <col min="13319" max="13319" width="13.140625" style="470" customWidth="1"/>
    <col min="13320" max="13320" width="15.140625" style="470" customWidth="1"/>
    <col min="13321" max="13321" width="8.85546875" style="470" customWidth="1"/>
    <col min="13322" max="13322" width="9.140625" style="470"/>
    <col min="13323" max="13323" width="3.140625" style="470" customWidth="1"/>
    <col min="13324" max="13568" width="9.140625" style="470"/>
    <col min="13569" max="13569" width="21.85546875" style="470" customWidth="1"/>
    <col min="13570" max="13572" width="14.140625" style="470" customWidth="1"/>
    <col min="13573" max="13573" width="15.140625" style="470" customWidth="1"/>
    <col min="13574" max="13574" width="14.28515625" style="470" customWidth="1"/>
    <col min="13575" max="13575" width="13.140625" style="470" customWidth="1"/>
    <col min="13576" max="13576" width="15.140625" style="470" customWidth="1"/>
    <col min="13577" max="13577" width="8.85546875" style="470" customWidth="1"/>
    <col min="13578" max="13578" width="9.140625" style="470"/>
    <col min="13579" max="13579" width="3.140625" style="470" customWidth="1"/>
    <col min="13580" max="13824" width="9.140625" style="470"/>
    <col min="13825" max="13825" width="21.85546875" style="470" customWidth="1"/>
    <col min="13826" max="13828" width="14.140625" style="470" customWidth="1"/>
    <col min="13829" max="13829" width="15.140625" style="470" customWidth="1"/>
    <col min="13830" max="13830" width="14.28515625" style="470" customWidth="1"/>
    <col min="13831" max="13831" width="13.140625" style="470" customWidth="1"/>
    <col min="13832" max="13832" width="15.140625" style="470" customWidth="1"/>
    <col min="13833" max="13833" width="8.85546875" style="470" customWidth="1"/>
    <col min="13834" max="13834" width="9.140625" style="470"/>
    <col min="13835" max="13835" width="3.140625" style="470" customWidth="1"/>
    <col min="13836" max="14080" width="9.140625" style="470"/>
    <col min="14081" max="14081" width="21.85546875" style="470" customWidth="1"/>
    <col min="14082" max="14084" width="14.140625" style="470" customWidth="1"/>
    <col min="14085" max="14085" width="15.140625" style="470" customWidth="1"/>
    <col min="14086" max="14086" width="14.28515625" style="470" customWidth="1"/>
    <col min="14087" max="14087" width="13.140625" style="470" customWidth="1"/>
    <col min="14088" max="14088" width="15.140625" style="470" customWidth="1"/>
    <col min="14089" max="14089" width="8.85546875" style="470" customWidth="1"/>
    <col min="14090" max="14090" width="9.140625" style="470"/>
    <col min="14091" max="14091" width="3.140625" style="470" customWidth="1"/>
    <col min="14092" max="14336" width="9.140625" style="470"/>
    <col min="14337" max="14337" width="21.85546875" style="470" customWidth="1"/>
    <col min="14338" max="14340" width="14.140625" style="470" customWidth="1"/>
    <col min="14341" max="14341" width="15.140625" style="470" customWidth="1"/>
    <col min="14342" max="14342" width="14.28515625" style="470" customWidth="1"/>
    <col min="14343" max="14343" width="13.140625" style="470" customWidth="1"/>
    <col min="14344" max="14344" width="15.140625" style="470" customWidth="1"/>
    <col min="14345" max="14345" width="8.85546875" style="470" customWidth="1"/>
    <col min="14346" max="14346" width="9.140625" style="470"/>
    <col min="14347" max="14347" width="3.140625" style="470" customWidth="1"/>
    <col min="14348" max="14592" width="9.140625" style="470"/>
    <col min="14593" max="14593" width="21.85546875" style="470" customWidth="1"/>
    <col min="14594" max="14596" width="14.140625" style="470" customWidth="1"/>
    <col min="14597" max="14597" width="15.140625" style="470" customWidth="1"/>
    <col min="14598" max="14598" width="14.28515625" style="470" customWidth="1"/>
    <col min="14599" max="14599" width="13.140625" style="470" customWidth="1"/>
    <col min="14600" max="14600" width="15.140625" style="470" customWidth="1"/>
    <col min="14601" max="14601" width="8.85546875" style="470" customWidth="1"/>
    <col min="14602" max="14602" width="9.140625" style="470"/>
    <col min="14603" max="14603" width="3.140625" style="470" customWidth="1"/>
    <col min="14604" max="14848" width="9.140625" style="470"/>
    <col min="14849" max="14849" width="21.85546875" style="470" customWidth="1"/>
    <col min="14850" max="14852" width="14.140625" style="470" customWidth="1"/>
    <col min="14853" max="14853" width="15.140625" style="470" customWidth="1"/>
    <col min="14854" max="14854" width="14.28515625" style="470" customWidth="1"/>
    <col min="14855" max="14855" width="13.140625" style="470" customWidth="1"/>
    <col min="14856" max="14856" width="15.140625" style="470" customWidth="1"/>
    <col min="14857" max="14857" width="8.85546875" style="470" customWidth="1"/>
    <col min="14858" max="14858" width="9.140625" style="470"/>
    <col min="14859" max="14859" width="3.140625" style="470" customWidth="1"/>
    <col min="14860" max="15104" width="9.140625" style="470"/>
    <col min="15105" max="15105" width="21.85546875" style="470" customWidth="1"/>
    <col min="15106" max="15108" width="14.140625" style="470" customWidth="1"/>
    <col min="15109" max="15109" width="15.140625" style="470" customWidth="1"/>
    <col min="15110" max="15110" width="14.28515625" style="470" customWidth="1"/>
    <col min="15111" max="15111" width="13.140625" style="470" customWidth="1"/>
    <col min="15112" max="15112" width="15.140625" style="470" customWidth="1"/>
    <col min="15113" max="15113" width="8.85546875" style="470" customWidth="1"/>
    <col min="15114" max="15114" width="9.140625" style="470"/>
    <col min="15115" max="15115" width="3.140625" style="470" customWidth="1"/>
    <col min="15116" max="15360" width="9.140625" style="470"/>
    <col min="15361" max="15361" width="21.85546875" style="470" customWidth="1"/>
    <col min="15362" max="15364" width="14.140625" style="470" customWidth="1"/>
    <col min="15365" max="15365" width="15.140625" style="470" customWidth="1"/>
    <col min="15366" max="15366" width="14.28515625" style="470" customWidth="1"/>
    <col min="15367" max="15367" width="13.140625" style="470" customWidth="1"/>
    <col min="15368" max="15368" width="15.140625" style="470" customWidth="1"/>
    <col min="15369" max="15369" width="8.85546875" style="470" customWidth="1"/>
    <col min="15370" max="15370" width="9.140625" style="470"/>
    <col min="15371" max="15371" width="3.140625" style="470" customWidth="1"/>
    <col min="15372" max="15616" width="9.140625" style="470"/>
    <col min="15617" max="15617" width="21.85546875" style="470" customWidth="1"/>
    <col min="15618" max="15620" width="14.140625" style="470" customWidth="1"/>
    <col min="15621" max="15621" width="15.140625" style="470" customWidth="1"/>
    <col min="15622" max="15622" width="14.28515625" style="470" customWidth="1"/>
    <col min="15623" max="15623" width="13.140625" style="470" customWidth="1"/>
    <col min="15624" max="15624" width="15.140625" style="470" customWidth="1"/>
    <col min="15625" max="15625" width="8.85546875" style="470" customWidth="1"/>
    <col min="15626" max="15626" width="9.140625" style="470"/>
    <col min="15627" max="15627" width="3.140625" style="470" customWidth="1"/>
    <col min="15628" max="15872" width="9.140625" style="470"/>
    <col min="15873" max="15873" width="21.85546875" style="470" customWidth="1"/>
    <col min="15874" max="15876" width="14.140625" style="470" customWidth="1"/>
    <col min="15877" max="15877" width="15.140625" style="470" customWidth="1"/>
    <col min="15878" max="15878" width="14.28515625" style="470" customWidth="1"/>
    <col min="15879" max="15879" width="13.140625" style="470" customWidth="1"/>
    <col min="15880" max="15880" width="15.140625" style="470" customWidth="1"/>
    <col min="15881" max="15881" width="8.85546875" style="470" customWidth="1"/>
    <col min="15882" max="15882" width="9.140625" style="470"/>
    <col min="15883" max="15883" width="3.140625" style="470" customWidth="1"/>
    <col min="15884" max="16128" width="9.140625" style="470"/>
    <col min="16129" max="16129" width="21.85546875" style="470" customWidth="1"/>
    <col min="16130" max="16132" width="14.140625" style="470" customWidth="1"/>
    <col min="16133" max="16133" width="15.140625" style="470" customWidth="1"/>
    <col min="16134" max="16134" width="14.28515625" style="470" customWidth="1"/>
    <col min="16135" max="16135" width="13.140625" style="470" customWidth="1"/>
    <col min="16136" max="16136" width="15.140625" style="470" customWidth="1"/>
    <col min="16137" max="16137" width="8.85546875" style="470" customWidth="1"/>
    <col min="16138" max="16138" width="9.140625" style="470"/>
    <col min="16139" max="16139" width="3.140625" style="470" customWidth="1"/>
    <col min="16140" max="16384" width="9.140625" style="470"/>
  </cols>
  <sheetData>
    <row r="1" spans="1:11" ht="17.649999999999999" customHeight="1" x14ac:dyDescent="0.2">
      <c r="A1" s="468" t="s">
        <v>380</v>
      </c>
      <c r="B1" s="468"/>
      <c r="C1" s="468"/>
      <c r="D1" s="468"/>
      <c r="E1" s="468"/>
      <c r="F1" s="468"/>
      <c r="G1" s="468"/>
      <c r="H1" s="468"/>
      <c r="I1" s="468"/>
      <c r="J1" s="468"/>
      <c r="K1" s="469"/>
    </row>
    <row r="2" spans="1:11" ht="11.85" customHeight="1" x14ac:dyDescent="0.2">
      <c r="A2" s="471" t="s">
        <v>381</v>
      </c>
      <c r="B2" s="471"/>
      <c r="C2" s="471"/>
      <c r="D2" s="471"/>
      <c r="E2" s="471"/>
      <c r="F2" s="471"/>
      <c r="G2" s="471"/>
    </row>
    <row r="3" spans="1:11" ht="16.899999999999999" customHeight="1" x14ac:dyDescent="0.2">
      <c r="A3" s="472" t="s">
        <v>382</v>
      </c>
      <c r="B3" s="472"/>
      <c r="C3" s="472"/>
      <c r="D3" s="472"/>
      <c r="E3" s="472"/>
      <c r="F3" s="472"/>
      <c r="G3" s="472"/>
      <c r="H3" s="472"/>
      <c r="I3" s="472"/>
      <c r="J3" s="472"/>
    </row>
    <row r="4" spans="1:11" ht="40.5" customHeight="1" x14ac:dyDescent="0.2">
      <c r="A4" s="473" t="s">
        <v>383</v>
      </c>
      <c r="B4" s="473" t="s">
        <v>384</v>
      </c>
      <c r="C4" s="473" t="s">
        <v>385</v>
      </c>
      <c r="D4" s="473" t="s">
        <v>386</v>
      </c>
      <c r="E4" s="473" t="s">
        <v>387</v>
      </c>
      <c r="F4" s="473" t="s">
        <v>388</v>
      </c>
      <c r="G4" s="474" t="s">
        <v>389</v>
      </c>
      <c r="H4" s="473" t="s">
        <v>390</v>
      </c>
      <c r="I4" s="473" t="s">
        <v>391</v>
      </c>
      <c r="J4" s="473" t="s">
        <v>392</v>
      </c>
      <c r="K4" s="475"/>
    </row>
    <row r="5" spans="1:11" ht="9.75" customHeight="1" x14ac:dyDescent="0.2">
      <c r="A5" s="473"/>
      <c r="B5" s="473"/>
      <c r="C5" s="473"/>
      <c r="D5" s="473"/>
      <c r="E5" s="473"/>
      <c r="F5" s="473"/>
      <c r="G5" s="474"/>
      <c r="H5" s="473"/>
      <c r="I5" s="473"/>
      <c r="J5" s="473"/>
      <c r="K5" s="475"/>
    </row>
    <row r="6" spans="1:11" ht="11.1" customHeight="1" x14ac:dyDescent="0.2">
      <c r="A6" s="476" t="s">
        <v>393</v>
      </c>
      <c r="B6" s="476"/>
      <c r="C6" s="476"/>
      <c r="D6" s="476"/>
      <c r="E6" s="476"/>
      <c r="F6" s="476"/>
      <c r="G6" s="476"/>
      <c r="H6" s="476"/>
      <c r="I6" s="476"/>
      <c r="J6" s="476"/>
      <c r="K6" s="475"/>
    </row>
    <row r="7" spans="1:11" ht="23.25" customHeight="1" x14ac:dyDescent="0.2">
      <c r="A7" s="477" t="s">
        <v>394</v>
      </c>
      <c r="B7" s="478" t="s">
        <v>395</v>
      </c>
      <c r="C7" s="478" t="s">
        <v>395</v>
      </c>
      <c r="D7" s="478" t="s">
        <v>396</v>
      </c>
      <c r="E7" s="478" t="s">
        <v>397</v>
      </c>
      <c r="F7" s="478" t="s">
        <v>397</v>
      </c>
      <c r="G7" s="479" t="s">
        <v>398</v>
      </c>
      <c r="H7" s="478" t="s">
        <v>397</v>
      </c>
      <c r="I7" s="478" t="s">
        <v>399</v>
      </c>
      <c r="J7" s="478" t="s">
        <v>400</v>
      </c>
      <c r="K7" s="475"/>
    </row>
    <row r="8" spans="1:11" ht="23.25" customHeight="1" x14ac:dyDescent="0.2">
      <c r="A8" s="477" t="s">
        <v>401</v>
      </c>
      <c r="B8" s="478" t="s">
        <v>395</v>
      </c>
      <c r="C8" s="478" t="s">
        <v>395</v>
      </c>
      <c r="D8" s="478" t="s">
        <v>396</v>
      </c>
      <c r="E8" s="478" t="s">
        <v>402</v>
      </c>
      <c r="F8" s="478" t="s">
        <v>397</v>
      </c>
      <c r="G8" s="479" t="s">
        <v>398</v>
      </c>
      <c r="H8" s="478" t="s">
        <v>397</v>
      </c>
      <c r="I8" s="478" t="s">
        <v>403</v>
      </c>
      <c r="J8" s="478" t="s">
        <v>400</v>
      </c>
      <c r="K8" s="475"/>
    </row>
    <row r="9" spans="1:11" ht="24.75" customHeight="1" x14ac:dyDescent="0.2">
      <c r="A9" s="477" t="s">
        <v>404</v>
      </c>
      <c r="B9" s="478" t="s">
        <v>395</v>
      </c>
      <c r="C9" s="478" t="s">
        <v>395</v>
      </c>
      <c r="D9" s="478" t="s">
        <v>396</v>
      </c>
      <c r="E9" s="478" t="s">
        <v>405</v>
      </c>
      <c r="F9" s="478" t="s">
        <v>397</v>
      </c>
      <c r="G9" s="479" t="s">
        <v>398</v>
      </c>
      <c r="H9" s="478" t="s">
        <v>397</v>
      </c>
      <c r="I9" s="478" t="s">
        <v>403</v>
      </c>
      <c r="J9" s="478" t="s">
        <v>400</v>
      </c>
      <c r="K9" s="475"/>
    </row>
    <row r="10" spans="1:11" ht="17.25" customHeight="1" x14ac:dyDescent="0.2">
      <c r="A10" s="473" t="s">
        <v>406</v>
      </c>
      <c r="B10" s="480">
        <v>30</v>
      </c>
      <c r="C10" s="480">
        <v>30</v>
      </c>
      <c r="D10" s="480">
        <v>0</v>
      </c>
      <c r="E10" s="480" t="s">
        <v>407</v>
      </c>
      <c r="F10" s="480">
        <v>0</v>
      </c>
      <c r="G10" s="481" t="s">
        <v>408</v>
      </c>
      <c r="H10" s="480">
        <v>0</v>
      </c>
      <c r="I10" s="482"/>
      <c r="J10" s="483"/>
      <c r="K10" s="475"/>
    </row>
    <row r="11" spans="1:11" ht="17.25" customHeight="1" x14ac:dyDescent="0.2">
      <c r="A11" s="484" t="s">
        <v>409</v>
      </c>
      <c r="B11" s="473" t="s">
        <v>410</v>
      </c>
      <c r="C11" s="473" t="s">
        <v>411</v>
      </c>
      <c r="D11" s="473" t="s">
        <v>412</v>
      </c>
      <c r="E11" s="473" t="s">
        <v>413</v>
      </c>
      <c r="F11" s="473" t="s">
        <v>414</v>
      </c>
      <c r="G11" s="474" t="s">
        <v>415</v>
      </c>
      <c r="H11" s="473" t="s">
        <v>416</v>
      </c>
      <c r="I11" s="485"/>
      <c r="J11" s="485"/>
      <c r="K11" s="475"/>
    </row>
    <row r="12" spans="1:11" ht="18" customHeight="1" x14ac:dyDescent="0.2">
      <c r="A12" s="476" t="s">
        <v>417</v>
      </c>
      <c r="B12" s="476"/>
      <c r="C12" s="476"/>
      <c r="D12" s="476"/>
      <c r="E12" s="476"/>
      <c r="F12" s="476"/>
      <c r="G12" s="476"/>
      <c r="H12" s="476"/>
      <c r="I12" s="476"/>
      <c r="J12" s="476"/>
      <c r="K12" s="475"/>
    </row>
    <row r="13" spans="1:11" ht="24" customHeight="1" x14ac:dyDescent="0.2">
      <c r="A13" s="477" t="s">
        <v>418</v>
      </c>
      <c r="B13" s="478" t="s">
        <v>419</v>
      </c>
      <c r="C13" s="478" t="s">
        <v>419</v>
      </c>
      <c r="D13" s="478" t="s">
        <v>396</v>
      </c>
      <c r="E13" s="478" t="s">
        <v>397</v>
      </c>
      <c r="F13" s="478" t="s">
        <v>397</v>
      </c>
      <c r="G13" s="479" t="s">
        <v>420</v>
      </c>
      <c r="H13" s="478" t="s">
        <v>421</v>
      </c>
      <c r="I13" s="478" t="s">
        <v>422</v>
      </c>
      <c r="J13" s="478" t="s">
        <v>400</v>
      </c>
      <c r="K13" s="475"/>
    </row>
    <row r="14" spans="1:11" ht="24.75" customHeight="1" x14ac:dyDescent="0.2">
      <c r="A14" s="477" t="s">
        <v>423</v>
      </c>
      <c r="B14" s="478" t="s">
        <v>419</v>
      </c>
      <c r="C14" s="478" t="s">
        <v>419</v>
      </c>
      <c r="D14" s="478" t="s">
        <v>396</v>
      </c>
      <c r="E14" s="478" t="s">
        <v>424</v>
      </c>
      <c r="F14" s="478" t="s">
        <v>397</v>
      </c>
      <c r="G14" s="479" t="s">
        <v>425</v>
      </c>
      <c r="H14" s="478" t="s">
        <v>426</v>
      </c>
      <c r="I14" s="478" t="s">
        <v>427</v>
      </c>
      <c r="J14" s="478" t="s">
        <v>400</v>
      </c>
      <c r="K14" s="475"/>
    </row>
    <row r="15" spans="1:11" ht="27.75" customHeight="1" x14ac:dyDescent="0.2">
      <c r="A15" s="477" t="s">
        <v>428</v>
      </c>
      <c r="B15" s="478" t="s">
        <v>419</v>
      </c>
      <c r="C15" s="478" t="s">
        <v>419</v>
      </c>
      <c r="D15" s="478" t="s">
        <v>396</v>
      </c>
      <c r="E15" s="478" t="s">
        <v>429</v>
      </c>
      <c r="F15" s="478" t="s">
        <v>397</v>
      </c>
      <c r="G15" s="479" t="s">
        <v>430</v>
      </c>
      <c r="H15" s="478" t="s">
        <v>431</v>
      </c>
      <c r="I15" s="478" t="s">
        <v>422</v>
      </c>
      <c r="J15" s="478" t="s">
        <v>400</v>
      </c>
      <c r="K15" s="475"/>
    </row>
    <row r="16" spans="1:11" ht="26.25" customHeight="1" x14ac:dyDescent="0.2">
      <c r="A16" s="477" t="s">
        <v>432</v>
      </c>
      <c r="B16" s="478" t="s">
        <v>419</v>
      </c>
      <c r="C16" s="478" t="s">
        <v>419</v>
      </c>
      <c r="D16" s="478" t="s">
        <v>396</v>
      </c>
      <c r="E16" s="478" t="s">
        <v>429</v>
      </c>
      <c r="F16" s="478" t="s">
        <v>397</v>
      </c>
      <c r="G16" s="479" t="s">
        <v>433</v>
      </c>
      <c r="H16" s="478" t="s">
        <v>434</v>
      </c>
      <c r="I16" s="478" t="s">
        <v>422</v>
      </c>
      <c r="J16" s="478" t="s">
        <v>400</v>
      </c>
      <c r="K16" s="475"/>
    </row>
    <row r="17" spans="1:11" ht="15.75" customHeight="1" x14ac:dyDescent="0.2">
      <c r="A17" s="473" t="s">
        <v>406</v>
      </c>
      <c r="B17" s="480">
        <v>180</v>
      </c>
      <c r="C17" s="480">
        <v>180</v>
      </c>
      <c r="D17" s="480">
        <v>0</v>
      </c>
      <c r="E17" s="480" t="s">
        <v>435</v>
      </c>
      <c r="F17" s="480">
        <v>0</v>
      </c>
      <c r="G17" s="481" t="s">
        <v>436</v>
      </c>
      <c r="H17" s="480" t="s">
        <v>437</v>
      </c>
      <c r="I17" s="482"/>
      <c r="J17" s="483"/>
      <c r="K17" s="475"/>
    </row>
    <row r="18" spans="1:11" ht="16.5" customHeight="1" x14ac:dyDescent="0.2">
      <c r="A18" s="484" t="s">
        <v>409</v>
      </c>
      <c r="B18" s="473" t="s">
        <v>438</v>
      </c>
      <c r="C18" s="473" t="s">
        <v>439</v>
      </c>
      <c r="D18" s="473" t="s">
        <v>440</v>
      </c>
      <c r="E18" s="473" t="s">
        <v>441</v>
      </c>
      <c r="F18" s="473" t="s">
        <v>442</v>
      </c>
      <c r="G18" s="473" t="s">
        <v>443</v>
      </c>
      <c r="H18" s="473" t="s">
        <v>444</v>
      </c>
      <c r="I18" s="485"/>
      <c r="J18" s="485"/>
      <c r="K18" s="475"/>
    </row>
    <row r="19" spans="1:11" ht="18" customHeight="1" x14ac:dyDescent="0.2">
      <c r="A19" s="476" t="s">
        <v>445</v>
      </c>
      <c r="B19" s="476"/>
      <c r="C19" s="476"/>
      <c r="D19" s="476"/>
      <c r="E19" s="476"/>
      <c r="F19" s="476"/>
      <c r="G19" s="476"/>
      <c r="H19" s="476"/>
      <c r="I19" s="476"/>
      <c r="J19" s="476"/>
      <c r="K19" s="475"/>
    </row>
    <row r="20" spans="1:11" ht="24.75" customHeight="1" x14ac:dyDescent="0.2">
      <c r="A20" s="477" t="s">
        <v>423</v>
      </c>
      <c r="B20" s="478" t="s">
        <v>395</v>
      </c>
      <c r="C20" s="478" t="s">
        <v>395</v>
      </c>
      <c r="D20" s="478" t="s">
        <v>396</v>
      </c>
      <c r="E20" s="478" t="s">
        <v>405</v>
      </c>
      <c r="F20" s="478" t="s">
        <v>397</v>
      </c>
      <c r="G20" s="479" t="s">
        <v>446</v>
      </c>
      <c r="H20" s="478" t="s">
        <v>397</v>
      </c>
      <c r="I20" s="478" t="s">
        <v>447</v>
      </c>
      <c r="J20" s="478" t="s">
        <v>400</v>
      </c>
      <c r="K20" s="475"/>
    </row>
    <row r="21" spans="1:11" ht="26.25" customHeight="1" x14ac:dyDescent="0.2">
      <c r="A21" s="477" t="s">
        <v>428</v>
      </c>
      <c r="B21" s="478" t="s">
        <v>395</v>
      </c>
      <c r="C21" s="478" t="s">
        <v>395</v>
      </c>
      <c r="D21" s="478" t="s">
        <v>396</v>
      </c>
      <c r="E21" s="478" t="s">
        <v>405</v>
      </c>
      <c r="F21" s="478" t="s">
        <v>405</v>
      </c>
      <c r="G21" s="479" t="s">
        <v>448</v>
      </c>
      <c r="H21" s="478" t="s">
        <v>449</v>
      </c>
      <c r="I21" s="478" t="s">
        <v>450</v>
      </c>
      <c r="J21" s="478" t="s">
        <v>400</v>
      </c>
      <c r="K21" s="475"/>
    </row>
    <row r="22" spans="1:11" ht="18" customHeight="1" x14ac:dyDescent="0.2">
      <c r="A22" s="473" t="s">
        <v>406</v>
      </c>
      <c r="B22" s="480">
        <v>20</v>
      </c>
      <c r="C22" s="480">
        <v>20</v>
      </c>
      <c r="D22" s="480">
        <v>0</v>
      </c>
      <c r="E22" s="480" t="s">
        <v>451</v>
      </c>
      <c r="F22" s="480" t="s">
        <v>452</v>
      </c>
      <c r="G22" s="481" t="s">
        <v>453</v>
      </c>
      <c r="H22" s="480" t="s">
        <v>454</v>
      </c>
      <c r="I22" s="482"/>
      <c r="J22" s="483"/>
      <c r="K22" s="475"/>
    </row>
    <row r="23" spans="1:11" ht="18" customHeight="1" x14ac:dyDescent="0.2">
      <c r="A23" s="484" t="s">
        <v>409</v>
      </c>
      <c r="B23" s="473" t="s">
        <v>455</v>
      </c>
      <c r="C23" s="473" t="s">
        <v>456</v>
      </c>
      <c r="D23" s="473" t="s">
        <v>457</v>
      </c>
      <c r="E23" s="473" t="s">
        <v>458</v>
      </c>
      <c r="F23" s="473" t="s">
        <v>459</v>
      </c>
      <c r="G23" s="473" t="s">
        <v>460</v>
      </c>
      <c r="H23" s="473" t="s">
        <v>461</v>
      </c>
      <c r="I23" s="478"/>
      <c r="J23" s="478"/>
      <c r="K23" s="475"/>
    </row>
    <row r="24" spans="1:11" ht="18" customHeight="1" x14ac:dyDescent="0.2">
      <c r="A24" s="476" t="s">
        <v>462</v>
      </c>
      <c r="B24" s="476"/>
      <c r="C24" s="476"/>
      <c r="D24" s="476"/>
      <c r="E24" s="476"/>
      <c r="F24" s="476"/>
      <c r="G24" s="476"/>
      <c r="H24" s="476"/>
      <c r="I24" s="476"/>
      <c r="J24" s="476"/>
      <c r="K24" s="475"/>
    </row>
    <row r="25" spans="1:11" ht="24" customHeight="1" x14ac:dyDescent="0.2">
      <c r="A25" s="477" t="s">
        <v>463</v>
      </c>
      <c r="B25" s="478" t="s">
        <v>464</v>
      </c>
      <c r="C25" s="478" t="s">
        <v>465</v>
      </c>
      <c r="D25" s="478" t="s">
        <v>466</v>
      </c>
      <c r="E25" s="478" t="s">
        <v>467</v>
      </c>
      <c r="F25" s="478" t="s">
        <v>468</v>
      </c>
      <c r="G25" s="479" t="s">
        <v>469</v>
      </c>
      <c r="H25" s="478" t="s">
        <v>470</v>
      </c>
      <c r="I25" s="478" t="s">
        <v>471</v>
      </c>
      <c r="J25" s="478" t="s">
        <v>472</v>
      </c>
      <c r="K25" s="475"/>
    </row>
    <row r="26" spans="1:11" ht="25.5" customHeight="1" x14ac:dyDescent="0.2">
      <c r="A26" s="477" t="s">
        <v>432</v>
      </c>
      <c r="B26" s="478" t="s">
        <v>465</v>
      </c>
      <c r="C26" s="478" t="s">
        <v>465</v>
      </c>
      <c r="D26" s="478" t="s">
        <v>396</v>
      </c>
      <c r="E26" s="478" t="s">
        <v>397</v>
      </c>
      <c r="F26" s="478" t="s">
        <v>473</v>
      </c>
      <c r="G26" s="479" t="s">
        <v>474</v>
      </c>
      <c r="H26" s="478" t="s">
        <v>475</v>
      </c>
      <c r="I26" s="478" t="s">
        <v>476</v>
      </c>
      <c r="J26" s="478" t="s">
        <v>400</v>
      </c>
      <c r="K26" s="475"/>
    </row>
    <row r="27" spans="1:11" ht="19.5" customHeight="1" x14ac:dyDescent="0.2">
      <c r="A27" s="473" t="s">
        <v>406</v>
      </c>
      <c r="B27" s="480">
        <v>149</v>
      </c>
      <c r="C27" s="480">
        <v>140</v>
      </c>
      <c r="D27" s="480">
        <v>9</v>
      </c>
      <c r="E27" s="480" t="s">
        <v>477</v>
      </c>
      <c r="F27" s="480" t="s">
        <v>478</v>
      </c>
      <c r="G27" s="481" t="s">
        <v>479</v>
      </c>
      <c r="H27" s="480" t="s">
        <v>480</v>
      </c>
      <c r="I27" s="482"/>
      <c r="J27" s="483"/>
      <c r="K27" s="475"/>
    </row>
    <row r="28" spans="1:11" ht="19.5" customHeight="1" x14ac:dyDescent="0.2">
      <c r="A28" s="484" t="s">
        <v>409</v>
      </c>
      <c r="B28" s="473" t="s">
        <v>481</v>
      </c>
      <c r="C28" s="473" t="s">
        <v>482</v>
      </c>
      <c r="D28" s="473" t="s">
        <v>483</v>
      </c>
      <c r="E28" s="473" t="s">
        <v>484</v>
      </c>
      <c r="F28" s="473" t="s">
        <v>485</v>
      </c>
      <c r="G28" s="473" t="s">
        <v>486</v>
      </c>
      <c r="H28" s="473" t="s">
        <v>487</v>
      </c>
      <c r="I28" s="485"/>
      <c r="J28" s="485"/>
      <c r="K28" s="475"/>
    </row>
    <row r="29" spans="1:11" ht="18" customHeight="1" x14ac:dyDescent="0.2">
      <c r="A29" s="476" t="s">
        <v>488</v>
      </c>
      <c r="B29" s="476"/>
      <c r="C29" s="476"/>
      <c r="D29" s="476"/>
      <c r="E29" s="476"/>
      <c r="F29" s="476"/>
      <c r="G29" s="476"/>
      <c r="H29" s="476"/>
      <c r="I29" s="476"/>
      <c r="J29" s="476"/>
      <c r="K29" s="475"/>
    </row>
    <row r="30" spans="1:11" ht="27.75" customHeight="1" x14ac:dyDescent="0.2">
      <c r="A30" s="477" t="s">
        <v>489</v>
      </c>
      <c r="B30" s="478" t="s">
        <v>490</v>
      </c>
      <c r="C30" s="478" t="s">
        <v>490</v>
      </c>
      <c r="D30" s="478" t="s">
        <v>396</v>
      </c>
      <c r="E30" s="478" t="s">
        <v>397</v>
      </c>
      <c r="F30" s="478" t="s">
        <v>491</v>
      </c>
      <c r="G30" s="479" t="s">
        <v>492</v>
      </c>
      <c r="H30" s="478" t="s">
        <v>493</v>
      </c>
      <c r="I30" s="478" t="s">
        <v>494</v>
      </c>
      <c r="J30" s="478" t="s">
        <v>400</v>
      </c>
      <c r="K30" s="475"/>
    </row>
    <row r="31" spans="1:11" ht="27.75" customHeight="1" x14ac:dyDescent="0.2">
      <c r="A31" s="477" t="s">
        <v>463</v>
      </c>
      <c r="B31" s="478" t="s">
        <v>490</v>
      </c>
      <c r="C31" s="478" t="s">
        <v>490</v>
      </c>
      <c r="D31" s="478" t="s">
        <v>396</v>
      </c>
      <c r="E31" s="478" t="s">
        <v>495</v>
      </c>
      <c r="F31" s="478" t="s">
        <v>496</v>
      </c>
      <c r="G31" s="479" t="s">
        <v>497</v>
      </c>
      <c r="H31" s="478" t="s">
        <v>498</v>
      </c>
      <c r="I31" s="478" t="s">
        <v>494</v>
      </c>
      <c r="J31" s="478" t="s">
        <v>400</v>
      </c>
      <c r="K31" s="475"/>
    </row>
    <row r="32" spans="1:11" ht="27.75" customHeight="1" x14ac:dyDescent="0.2">
      <c r="A32" s="477" t="s">
        <v>432</v>
      </c>
      <c r="B32" s="478" t="s">
        <v>465</v>
      </c>
      <c r="C32" s="478" t="s">
        <v>490</v>
      </c>
      <c r="D32" s="478" t="s">
        <v>499</v>
      </c>
      <c r="E32" s="478" t="s">
        <v>495</v>
      </c>
      <c r="F32" s="478" t="s">
        <v>473</v>
      </c>
      <c r="G32" s="479" t="s">
        <v>500</v>
      </c>
      <c r="H32" s="478" t="s">
        <v>501</v>
      </c>
      <c r="I32" s="478" t="s">
        <v>502</v>
      </c>
      <c r="J32" s="478" t="s">
        <v>503</v>
      </c>
      <c r="K32" s="475"/>
    </row>
    <row r="33" spans="1:11" ht="17.25" customHeight="1" x14ac:dyDescent="0.2">
      <c r="A33" s="474" t="s">
        <v>406</v>
      </c>
      <c r="B33" s="480">
        <v>170</v>
      </c>
      <c r="C33" s="480">
        <v>150</v>
      </c>
      <c r="D33" s="480">
        <v>20</v>
      </c>
      <c r="E33" s="480" t="s">
        <v>504</v>
      </c>
      <c r="F33" s="480" t="s">
        <v>505</v>
      </c>
      <c r="G33" s="481" t="s">
        <v>506</v>
      </c>
      <c r="H33" s="480" t="s">
        <v>507</v>
      </c>
      <c r="I33" s="486"/>
      <c r="J33" s="487"/>
      <c r="K33" s="475"/>
    </row>
    <row r="34" spans="1:11" ht="17.25" customHeight="1" x14ac:dyDescent="0.2">
      <c r="A34" s="488" t="s">
        <v>409</v>
      </c>
      <c r="B34" s="473" t="s">
        <v>508</v>
      </c>
      <c r="C34" s="473" t="s">
        <v>509</v>
      </c>
      <c r="D34" s="473" t="s">
        <v>510</v>
      </c>
      <c r="E34" s="473" t="s">
        <v>511</v>
      </c>
      <c r="F34" s="473" t="s">
        <v>512</v>
      </c>
      <c r="G34" s="473" t="s">
        <v>513</v>
      </c>
      <c r="H34" s="473" t="s">
        <v>514</v>
      </c>
      <c r="I34" s="489"/>
      <c r="J34" s="490"/>
      <c r="K34" s="475"/>
    </row>
    <row r="35" spans="1:11" ht="18" customHeight="1" x14ac:dyDescent="0.2">
      <c r="A35" s="476" t="s">
        <v>515</v>
      </c>
      <c r="B35" s="476"/>
      <c r="C35" s="476"/>
      <c r="D35" s="476"/>
      <c r="E35" s="476"/>
      <c r="F35" s="476"/>
      <c r="G35" s="476"/>
      <c r="H35" s="476"/>
      <c r="I35" s="476"/>
      <c r="J35" s="476"/>
      <c r="K35" s="475"/>
    </row>
    <row r="36" spans="1:11" ht="34.5" customHeight="1" x14ac:dyDescent="0.2">
      <c r="A36" s="477" t="s">
        <v>463</v>
      </c>
      <c r="B36" s="478" t="s">
        <v>516</v>
      </c>
      <c r="C36" s="478" t="s">
        <v>516</v>
      </c>
      <c r="D36" s="478" t="s">
        <v>396</v>
      </c>
      <c r="E36" s="478" t="s">
        <v>517</v>
      </c>
      <c r="F36" s="478" t="s">
        <v>518</v>
      </c>
      <c r="G36" s="479" t="s">
        <v>519</v>
      </c>
      <c r="H36" s="478" t="s">
        <v>520</v>
      </c>
      <c r="I36" s="478" t="s">
        <v>521</v>
      </c>
      <c r="J36" s="478" t="s">
        <v>400</v>
      </c>
      <c r="K36" s="475"/>
    </row>
    <row r="37" spans="1:11" ht="27" customHeight="1" x14ac:dyDescent="0.2">
      <c r="A37" s="477" t="s">
        <v>432</v>
      </c>
      <c r="B37" s="478" t="s">
        <v>522</v>
      </c>
      <c r="C37" s="478" t="s">
        <v>396</v>
      </c>
      <c r="D37" s="478" t="s">
        <v>522</v>
      </c>
      <c r="E37" s="478" t="s">
        <v>523</v>
      </c>
      <c r="F37" s="478" t="s">
        <v>397</v>
      </c>
      <c r="G37" s="479" t="s">
        <v>524</v>
      </c>
      <c r="H37" s="478" t="s">
        <v>525</v>
      </c>
      <c r="I37" s="478" t="s">
        <v>396</v>
      </c>
      <c r="J37" s="478" t="s">
        <v>503</v>
      </c>
      <c r="K37" s="475"/>
    </row>
    <row r="38" spans="1:11" ht="16.5" customHeight="1" x14ac:dyDescent="0.2">
      <c r="A38" s="473" t="s">
        <v>406</v>
      </c>
      <c r="B38" s="480">
        <v>125</v>
      </c>
      <c r="C38" s="480">
        <v>120</v>
      </c>
      <c r="D38" s="480">
        <v>5</v>
      </c>
      <c r="E38" s="480" t="s">
        <v>517</v>
      </c>
      <c r="F38" s="480" t="s">
        <v>526</v>
      </c>
      <c r="G38" s="481" t="s">
        <v>527</v>
      </c>
      <c r="H38" s="480" t="s">
        <v>528</v>
      </c>
      <c r="I38" s="486"/>
      <c r="J38" s="487"/>
      <c r="K38" s="475"/>
    </row>
    <row r="39" spans="1:11" ht="16.5" customHeight="1" x14ac:dyDescent="0.2">
      <c r="A39" s="484" t="s">
        <v>409</v>
      </c>
      <c r="B39" s="473" t="s">
        <v>529</v>
      </c>
      <c r="C39" s="473" t="s">
        <v>530</v>
      </c>
      <c r="D39" s="473" t="s">
        <v>395</v>
      </c>
      <c r="E39" s="473" t="s">
        <v>531</v>
      </c>
      <c r="F39" s="473" t="s">
        <v>532</v>
      </c>
      <c r="G39" s="474" t="s">
        <v>533</v>
      </c>
      <c r="H39" s="473" t="s">
        <v>534</v>
      </c>
      <c r="I39" s="485"/>
      <c r="J39" s="485"/>
      <c r="K39" s="475"/>
    </row>
    <row r="40" spans="1:11" ht="18" customHeight="1" x14ac:dyDescent="0.2">
      <c r="A40" s="476" t="s">
        <v>535</v>
      </c>
      <c r="B40" s="476"/>
      <c r="C40" s="476"/>
      <c r="D40" s="476"/>
      <c r="E40" s="476"/>
      <c r="F40" s="476"/>
      <c r="G40" s="476"/>
      <c r="H40" s="476"/>
      <c r="I40" s="476"/>
      <c r="J40" s="476"/>
      <c r="K40" s="475"/>
    </row>
    <row r="41" spans="1:11" ht="24" customHeight="1" x14ac:dyDescent="0.2">
      <c r="A41" s="477" t="s">
        <v>536</v>
      </c>
      <c r="B41" s="478" t="s">
        <v>516</v>
      </c>
      <c r="C41" s="478" t="s">
        <v>537</v>
      </c>
      <c r="D41" s="478" t="s">
        <v>538</v>
      </c>
      <c r="E41" s="478" t="s">
        <v>539</v>
      </c>
      <c r="F41" s="478" t="s">
        <v>540</v>
      </c>
      <c r="G41" s="479" t="s">
        <v>541</v>
      </c>
      <c r="H41" s="478" t="s">
        <v>542</v>
      </c>
      <c r="I41" s="478" t="s">
        <v>471</v>
      </c>
      <c r="J41" s="478" t="s">
        <v>400</v>
      </c>
      <c r="K41" s="475"/>
    </row>
    <row r="42" spans="1:11" ht="24" customHeight="1" x14ac:dyDescent="0.2">
      <c r="A42" s="477" t="s">
        <v>543</v>
      </c>
      <c r="B42" s="478" t="s">
        <v>465</v>
      </c>
      <c r="C42" s="478" t="s">
        <v>465</v>
      </c>
      <c r="D42" s="478" t="s">
        <v>396</v>
      </c>
      <c r="E42" s="478" t="s">
        <v>544</v>
      </c>
      <c r="F42" s="478" t="s">
        <v>545</v>
      </c>
      <c r="G42" s="479" t="s">
        <v>546</v>
      </c>
      <c r="H42" s="478" t="s">
        <v>547</v>
      </c>
      <c r="I42" s="478" t="s">
        <v>471</v>
      </c>
      <c r="J42" s="478" t="s">
        <v>400</v>
      </c>
      <c r="K42" s="475"/>
    </row>
    <row r="43" spans="1:11" ht="24" customHeight="1" x14ac:dyDescent="0.2">
      <c r="A43" s="477" t="s">
        <v>548</v>
      </c>
      <c r="B43" s="478" t="s">
        <v>538</v>
      </c>
      <c r="C43" s="478" t="s">
        <v>538</v>
      </c>
      <c r="D43" s="478" t="s">
        <v>396</v>
      </c>
      <c r="E43" s="478" t="s">
        <v>549</v>
      </c>
      <c r="F43" s="478" t="s">
        <v>550</v>
      </c>
      <c r="G43" s="479" t="s">
        <v>551</v>
      </c>
      <c r="H43" s="478" t="s">
        <v>552</v>
      </c>
      <c r="I43" s="478" t="s">
        <v>553</v>
      </c>
      <c r="J43" s="478" t="s">
        <v>400</v>
      </c>
      <c r="K43" s="475"/>
    </row>
    <row r="44" spans="1:11" ht="24" customHeight="1" x14ac:dyDescent="0.2">
      <c r="A44" s="477" t="s">
        <v>554</v>
      </c>
      <c r="B44" s="478" t="s">
        <v>555</v>
      </c>
      <c r="C44" s="478" t="s">
        <v>538</v>
      </c>
      <c r="D44" s="478" t="s">
        <v>490</v>
      </c>
      <c r="E44" s="478" t="s">
        <v>556</v>
      </c>
      <c r="F44" s="478" t="s">
        <v>557</v>
      </c>
      <c r="G44" s="479" t="s">
        <v>558</v>
      </c>
      <c r="H44" s="478" t="s">
        <v>559</v>
      </c>
      <c r="I44" s="478" t="s">
        <v>476</v>
      </c>
      <c r="J44" s="478" t="s">
        <v>503</v>
      </c>
      <c r="K44" s="475"/>
    </row>
    <row r="45" spans="1:11" ht="24" customHeight="1" x14ac:dyDescent="0.2">
      <c r="A45" s="477" t="s">
        <v>560</v>
      </c>
      <c r="B45" s="478" t="s">
        <v>561</v>
      </c>
      <c r="C45" s="478" t="s">
        <v>555</v>
      </c>
      <c r="D45" s="478" t="s">
        <v>499</v>
      </c>
      <c r="E45" s="478" t="s">
        <v>562</v>
      </c>
      <c r="F45" s="478" t="s">
        <v>563</v>
      </c>
      <c r="G45" s="479" t="s">
        <v>564</v>
      </c>
      <c r="H45" s="478" t="s">
        <v>565</v>
      </c>
      <c r="I45" s="478" t="s">
        <v>476</v>
      </c>
      <c r="J45" s="478" t="s">
        <v>400</v>
      </c>
      <c r="K45" s="475"/>
    </row>
    <row r="46" spans="1:11" ht="24" customHeight="1" x14ac:dyDescent="0.2">
      <c r="A46" s="477" t="s">
        <v>566</v>
      </c>
      <c r="B46" s="478" t="s">
        <v>538</v>
      </c>
      <c r="C46" s="478" t="s">
        <v>538</v>
      </c>
      <c r="D46" s="478" t="s">
        <v>396</v>
      </c>
      <c r="E46" s="478" t="s">
        <v>567</v>
      </c>
      <c r="F46" s="478" t="s">
        <v>568</v>
      </c>
      <c r="G46" s="479" t="s">
        <v>569</v>
      </c>
      <c r="H46" s="478" t="s">
        <v>570</v>
      </c>
      <c r="I46" s="478" t="s">
        <v>476</v>
      </c>
      <c r="J46" s="478" t="s">
        <v>400</v>
      </c>
      <c r="K46" s="475"/>
    </row>
    <row r="47" spans="1:11" ht="16.5" customHeight="1" x14ac:dyDescent="0.2">
      <c r="A47" s="473" t="s">
        <v>406</v>
      </c>
      <c r="B47" s="480">
        <v>430</v>
      </c>
      <c r="C47" s="480">
        <v>330</v>
      </c>
      <c r="D47" s="480">
        <v>100</v>
      </c>
      <c r="E47" s="480" t="s">
        <v>571</v>
      </c>
      <c r="F47" s="480" t="s">
        <v>572</v>
      </c>
      <c r="G47" s="481" t="s">
        <v>573</v>
      </c>
      <c r="H47" s="480" t="s">
        <v>574</v>
      </c>
      <c r="I47" s="486"/>
      <c r="J47" s="487"/>
      <c r="K47" s="475"/>
    </row>
    <row r="48" spans="1:11" ht="16.5" customHeight="1" x14ac:dyDescent="0.2">
      <c r="A48" s="484" t="s">
        <v>409</v>
      </c>
      <c r="B48" s="473" t="s">
        <v>575</v>
      </c>
      <c r="C48" s="473" t="s">
        <v>576</v>
      </c>
      <c r="D48" s="473" t="s">
        <v>577</v>
      </c>
      <c r="E48" s="473" t="s">
        <v>578</v>
      </c>
      <c r="F48" s="473" t="s">
        <v>579</v>
      </c>
      <c r="G48" s="473" t="s">
        <v>580</v>
      </c>
      <c r="H48" s="473" t="s">
        <v>581</v>
      </c>
      <c r="I48" s="485"/>
      <c r="J48" s="485"/>
      <c r="K48" s="475"/>
    </row>
    <row r="49" spans="1:11" ht="18" customHeight="1" x14ac:dyDescent="0.2">
      <c r="A49" s="476" t="s">
        <v>582</v>
      </c>
      <c r="B49" s="476"/>
      <c r="C49" s="476"/>
      <c r="D49" s="476"/>
      <c r="E49" s="476"/>
      <c r="F49" s="476"/>
      <c r="G49" s="476"/>
      <c r="H49" s="476"/>
      <c r="I49" s="476"/>
      <c r="J49" s="476"/>
      <c r="K49" s="475"/>
    </row>
    <row r="50" spans="1:11" ht="24" customHeight="1" x14ac:dyDescent="0.2">
      <c r="A50" s="477" t="s">
        <v>583</v>
      </c>
      <c r="B50" s="478" t="s">
        <v>538</v>
      </c>
      <c r="C50" s="478" t="s">
        <v>538</v>
      </c>
      <c r="D50" s="478" t="s">
        <v>396</v>
      </c>
      <c r="E50" s="478" t="s">
        <v>397</v>
      </c>
      <c r="F50" s="478" t="s">
        <v>549</v>
      </c>
      <c r="G50" s="479" t="s">
        <v>584</v>
      </c>
      <c r="H50" s="478" t="s">
        <v>585</v>
      </c>
      <c r="I50" s="478" t="s">
        <v>502</v>
      </c>
      <c r="J50" s="478" t="s">
        <v>400</v>
      </c>
      <c r="K50" s="475"/>
    </row>
    <row r="51" spans="1:11" ht="24" customHeight="1" x14ac:dyDescent="0.2">
      <c r="A51" s="477" t="s">
        <v>536</v>
      </c>
      <c r="B51" s="478" t="s">
        <v>538</v>
      </c>
      <c r="C51" s="478" t="s">
        <v>538</v>
      </c>
      <c r="D51" s="478" t="s">
        <v>396</v>
      </c>
      <c r="E51" s="478" t="s">
        <v>397</v>
      </c>
      <c r="F51" s="478" t="s">
        <v>586</v>
      </c>
      <c r="G51" s="479" t="s">
        <v>587</v>
      </c>
      <c r="H51" s="478" t="s">
        <v>588</v>
      </c>
      <c r="I51" s="478" t="s">
        <v>494</v>
      </c>
      <c r="J51" s="478" t="s">
        <v>400</v>
      </c>
      <c r="K51" s="475"/>
    </row>
    <row r="52" spans="1:11" ht="24" customHeight="1" x14ac:dyDescent="0.2">
      <c r="A52" s="477" t="s">
        <v>543</v>
      </c>
      <c r="B52" s="478" t="s">
        <v>538</v>
      </c>
      <c r="C52" s="478" t="s">
        <v>538</v>
      </c>
      <c r="D52" s="478" t="s">
        <v>396</v>
      </c>
      <c r="E52" s="478" t="s">
        <v>397</v>
      </c>
      <c r="F52" s="478" t="s">
        <v>550</v>
      </c>
      <c r="G52" s="479" t="s">
        <v>552</v>
      </c>
      <c r="H52" s="478" t="s">
        <v>551</v>
      </c>
      <c r="I52" s="478" t="s">
        <v>494</v>
      </c>
      <c r="J52" s="478" t="s">
        <v>400</v>
      </c>
      <c r="K52" s="475"/>
    </row>
    <row r="53" spans="1:11" ht="24" customHeight="1" x14ac:dyDescent="0.2">
      <c r="A53" s="477" t="s">
        <v>554</v>
      </c>
      <c r="B53" s="478" t="s">
        <v>490</v>
      </c>
      <c r="C53" s="478" t="s">
        <v>490</v>
      </c>
      <c r="D53" s="478" t="s">
        <v>396</v>
      </c>
      <c r="E53" s="478" t="s">
        <v>589</v>
      </c>
      <c r="F53" s="478" t="s">
        <v>590</v>
      </c>
      <c r="G53" s="479" t="s">
        <v>591</v>
      </c>
      <c r="H53" s="478" t="s">
        <v>592</v>
      </c>
      <c r="I53" s="478" t="s">
        <v>502</v>
      </c>
      <c r="J53" s="478" t="s">
        <v>400</v>
      </c>
      <c r="K53" s="475"/>
    </row>
    <row r="54" spans="1:11" ht="24" customHeight="1" x14ac:dyDescent="0.2">
      <c r="A54" s="477" t="s">
        <v>560</v>
      </c>
      <c r="B54" s="478" t="s">
        <v>490</v>
      </c>
      <c r="C54" s="478" t="s">
        <v>490</v>
      </c>
      <c r="D54" s="478" t="s">
        <v>396</v>
      </c>
      <c r="E54" s="478" t="s">
        <v>496</v>
      </c>
      <c r="F54" s="478" t="s">
        <v>449</v>
      </c>
      <c r="G54" s="479" t="s">
        <v>593</v>
      </c>
      <c r="H54" s="478" t="s">
        <v>593</v>
      </c>
      <c r="I54" s="478" t="s">
        <v>494</v>
      </c>
      <c r="J54" s="478" t="s">
        <v>400</v>
      </c>
      <c r="K54" s="475"/>
    </row>
    <row r="55" spans="1:11" ht="24" customHeight="1" x14ac:dyDescent="0.2">
      <c r="A55" s="477" t="s">
        <v>566</v>
      </c>
      <c r="B55" s="478" t="s">
        <v>538</v>
      </c>
      <c r="C55" s="478" t="s">
        <v>538</v>
      </c>
      <c r="D55" s="478" t="s">
        <v>396</v>
      </c>
      <c r="E55" s="478" t="s">
        <v>594</v>
      </c>
      <c r="F55" s="478" t="s">
        <v>567</v>
      </c>
      <c r="G55" s="479" t="s">
        <v>595</v>
      </c>
      <c r="H55" s="478" t="s">
        <v>596</v>
      </c>
      <c r="I55" s="478" t="s">
        <v>494</v>
      </c>
      <c r="J55" s="478" t="s">
        <v>400</v>
      </c>
      <c r="K55" s="475"/>
    </row>
    <row r="56" spans="1:11" ht="18.75" customHeight="1" x14ac:dyDescent="0.2">
      <c r="A56" s="473" t="s">
        <v>406</v>
      </c>
      <c r="B56" s="480">
        <v>220</v>
      </c>
      <c r="C56" s="480">
        <v>220</v>
      </c>
      <c r="D56" s="480">
        <v>0</v>
      </c>
      <c r="E56" s="480" t="s">
        <v>597</v>
      </c>
      <c r="F56" s="480" t="s">
        <v>598</v>
      </c>
      <c r="G56" s="481" t="s">
        <v>599</v>
      </c>
      <c r="H56" s="480" t="s">
        <v>600</v>
      </c>
      <c r="I56" s="486"/>
      <c r="J56" s="487"/>
      <c r="K56" s="475"/>
    </row>
    <row r="57" spans="1:11" ht="18.75" customHeight="1" x14ac:dyDescent="0.2">
      <c r="A57" s="484" t="s">
        <v>409</v>
      </c>
      <c r="B57" s="473" t="s">
        <v>601</v>
      </c>
      <c r="C57" s="473" t="s">
        <v>602</v>
      </c>
      <c r="D57" s="473" t="s">
        <v>603</v>
      </c>
      <c r="E57" s="473" t="s">
        <v>604</v>
      </c>
      <c r="F57" s="473" t="s">
        <v>605</v>
      </c>
      <c r="G57" s="474" t="s">
        <v>606</v>
      </c>
      <c r="H57" s="473" t="s">
        <v>607</v>
      </c>
      <c r="I57" s="485"/>
      <c r="J57" s="485"/>
      <c r="K57" s="475"/>
    </row>
    <row r="58" spans="1:11" ht="18" customHeight="1" x14ac:dyDescent="0.2">
      <c r="A58" s="476" t="s">
        <v>608</v>
      </c>
      <c r="B58" s="476"/>
      <c r="C58" s="476"/>
      <c r="D58" s="476"/>
      <c r="E58" s="476"/>
      <c r="F58" s="476"/>
      <c r="G58" s="476"/>
      <c r="H58" s="476"/>
      <c r="I58" s="476"/>
      <c r="J58" s="476"/>
      <c r="K58" s="475"/>
    </row>
    <row r="59" spans="1:11" ht="27" customHeight="1" x14ac:dyDescent="0.2">
      <c r="A59" s="477" t="s">
        <v>536</v>
      </c>
      <c r="B59" s="478" t="s">
        <v>561</v>
      </c>
      <c r="C59" s="478" t="s">
        <v>561</v>
      </c>
      <c r="D59" s="478" t="s">
        <v>396</v>
      </c>
      <c r="E59" s="478" t="s">
        <v>609</v>
      </c>
      <c r="F59" s="478" t="s">
        <v>610</v>
      </c>
      <c r="G59" s="479" t="s">
        <v>611</v>
      </c>
      <c r="H59" s="478" t="s">
        <v>612</v>
      </c>
      <c r="I59" s="478" t="s">
        <v>613</v>
      </c>
      <c r="J59" s="478" t="s">
        <v>400</v>
      </c>
      <c r="K59" s="475"/>
    </row>
    <row r="60" spans="1:11" ht="27" customHeight="1" x14ac:dyDescent="0.2">
      <c r="A60" s="477" t="s">
        <v>554</v>
      </c>
      <c r="B60" s="478" t="s">
        <v>561</v>
      </c>
      <c r="C60" s="478" t="s">
        <v>561</v>
      </c>
      <c r="D60" s="478" t="s">
        <v>396</v>
      </c>
      <c r="E60" s="478" t="s">
        <v>614</v>
      </c>
      <c r="F60" s="478" t="s">
        <v>610</v>
      </c>
      <c r="G60" s="479" t="s">
        <v>615</v>
      </c>
      <c r="H60" s="478" t="s">
        <v>616</v>
      </c>
      <c r="I60" s="478" t="s">
        <v>521</v>
      </c>
      <c r="J60" s="478" t="s">
        <v>400</v>
      </c>
      <c r="K60" s="475"/>
    </row>
    <row r="61" spans="1:11" ht="27" customHeight="1" x14ac:dyDescent="0.2">
      <c r="A61" s="477" t="s">
        <v>566</v>
      </c>
      <c r="B61" s="478" t="s">
        <v>617</v>
      </c>
      <c r="C61" s="478" t="s">
        <v>617</v>
      </c>
      <c r="D61" s="478" t="s">
        <v>396</v>
      </c>
      <c r="E61" s="478" t="s">
        <v>618</v>
      </c>
      <c r="F61" s="478" t="s">
        <v>619</v>
      </c>
      <c r="G61" s="479" t="s">
        <v>620</v>
      </c>
      <c r="H61" s="478" t="s">
        <v>621</v>
      </c>
      <c r="I61" s="478" t="s">
        <v>521</v>
      </c>
      <c r="J61" s="478" t="s">
        <v>400</v>
      </c>
      <c r="K61" s="475"/>
    </row>
    <row r="62" spans="1:11" ht="18.75" customHeight="1" x14ac:dyDescent="0.2">
      <c r="A62" s="473" t="s">
        <v>406</v>
      </c>
      <c r="B62" s="480">
        <v>260</v>
      </c>
      <c r="C62" s="480">
        <v>260</v>
      </c>
      <c r="D62" s="480">
        <v>0</v>
      </c>
      <c r="E62" s="480" t="s">
        <v>622</v>
      </c>
      <c r="F62" s="480" t="s">
        <v>623</v>
      </c>
      <c r="G62" s="481" t="s">
        <v>624</v>
      </c>
      <c r="H62" s="480" t="s">
        <v>625</v>
      </c>
      <c r="I62" s="486"/>
      <c r="J62" s="487"/>
      <c r="K62" s="475"/>
    </row>
    <row r="63" spans="1:11" ht="18.75" customHeight="1" x14ac:dyDescent="0.2">
      <c r="A63" s="484" t="s">
        <v>409</v>
      </c>
      <c r="B63" s="473" t="s">
        <v>626</v>
      </c>
      <c r="C63" s="473" t="s">
        <v>627</v>
      </c>
      <c r="D63" s="473" t="s">
        <v>628</v>
      </c>
      <c r="E63" s="473" t="s">
        <v>629</v>
      </c>
      <c r="F63" s="473" t="s">
        <v>630</v>
      </c>
      <c r="G63" s="474" t="s">
        <v>631</v>
      </c>
      <c r="H63" s="473" t="s">
        <v>632</v>
      </c>
      <c r="I63" s="485"/>
      <c r="J63" s="485"/>
      <c r="K63" s="475"/>
    </row>
    <row r="64" spans="1:11" ht="18" customHeight="1" x14ac:dyDescent="0.2">
      <c r="A64" s="476" t="s">
        <v>633</v>
      </c>
      <c r="B64" s="476"/>
      <c r="C64" s="476"/>
      <c r="D64" s="476"/>
      <c r="E64" s="476"/>
      <c r="F64" s="476"/>
      <c r="G64" s="476"/>
      <c r="H64" s="476"/>
      <c r="I64" s="476"/>
      <c r="J64" s="476"/>
      <c r="K64" s="475"/>
    </row>
    <row r="65" spans="1:11" ht="26.25" customHeight="1" x14ac:dyDescent="0.2">
      <c r="A65" s="477" t="s">
        <v>634</v>
      </c>
      <c r="B65" s="478" t="s">
        <v>395</v>
      </c>
      <c r="C65" s="478" t="s">
        <v>395</v>
      </c>
      <c r="D65" s="478" t="s">
        <v>396</v>
      </c>
      <c r="E65" s="478" t="s">
        <v>397</v>
      </c>
      <c r="F65" s="478" t="s">
        <v>397</v>
      </c>
      <c r="G65" s="479" t="s">
        <v>635</v>
      </c>
      <c r="H65" s="478" t="s">
        <v>636</v>
      </c>
      <c r="I65" s="478" t="s">
        <v>427</v>
      </c>
      <c r="J65" s="478" t="s">
        <v>400</v>
      </c>
      <c r="K65" s="475"/>
    </row>
    <row r="66" spans="1:11" ht="18" customHeight="1" x14ac:dyDescent="0.2">
      <c r="A66" s="484" t="s">
        <v>409</v>
      </c>
      <c r="B66" s="473" t="s">
        <v>637</v>
      </c>
      <c r="C66" s="473" t="s">
        <v>638</v>
      </c>
      <c r="D66" s="473" t="s">
        <v>561</v>
      </c>
      <c r="E66" s="473" t="s">
        <v>639</v>
      </c>
      <c r="F66" s="473" t="s">
        <v>640</v>
      </c>
      <c r="G66" s="491" t="s">
        <v>641</v>
      </c>
      <c r="H66" s="491" t="s">
        <v>642</v>
      </c>
      <c r="I66" s="486"/>
      <c r="J66" s="487"/>
      <c r="K66" s="475"/>
    </row>
    <row r="67" spans="1:11" ht="18" customHeight="1" x14ac:dyDescent="0.2">
      <c r="A67" s="476" t="s">
        <v>643</v>
      </c>
      <c r="B67" s="476"/>
      <c r="C67" s="476"/>
      <c r="D67" s="476"/>
      <c r="E67" s="476"/>
      <c r="F67" s="476"/>
      <c r="G67" s="476"/>
      <c r="H67" s="476"/>
      <c r="I67" s="476"/>
      <c r="J67" s="476"/>
      <c r="K67" s="475"/>
    </row>
    <row r="68" spans="1:11" ht="32.25" customHeight="1" x14ac:dyDescent="0.2">
      <c r="A68" s="477" t="s">
        <v>634</v>
      </c>
      <c r="B68" s="478" t="s">
        <v>522</v>
      </c>
      <c r="C68" s="478" t="s">
        <v>472</v>
      </c>
      <c r="D68" s="478" t="s">
        <v>503</v>
      </c>
      <c r="E68" s="478" t="s">
        <v>397</v>
      </c>
      <c r="F68" s="478" t="s">
        <v>397</v>
      </c>
      <c r="G68" s="479" t="s">
        <v>644</v>
      </c>
      <c r="H68" s="478" t="s">
        <v>645</v>
      </c>
      <c r="I68" s="478" t="s">
        <v>396</v>
      </c>
      <c r="J68" s="478" t="s">
        <v>503</v>
      </c>
      <c r="K68" s="475"/>
    </row>
    <row r="69" spans="1:11" ht="18" customHeight="1" x14ac:dyDescent="0.2">
      <c r="A69" s="484" t="s">
        <v>409</v>
      </c>
      <c r="B69" s="473" t="s">
        <v>646</v>
      </c>
      <c r="C69" s="473" t="s">
        <v>647</v>
      </c>
      <c r="D69" s="473" t="s">
        <v>503</v>
      </c>
      <c r="E69" s="473" t="s">
        <v>648</v>
      </c>
      <c r="F69" s="473" t="s">
        <v>397</v>
      </c>
      <c r="G69" s="474" t="s">
        <v>649</v>
      </c>
      <c r="H69" s="473" t="s">
        <v>650</v>
      </c>
      <c r="I69" s="485"/>
      <c r="J69" s="485"/>
      <c r="K69" s="475"/>
    </row>
    <row r="70" spans="1:11" ht="18" customHeight="1" x14ac:dyDescent="0.2">
      <c r="A70" s="476" t="s">
        <v>651</v>
      </c>
      <c r="B70" s="476"/>
      <c r="C70" s="476"/>
      <c r="D70" s="476"/>
      <c r="E70" s="476"/>
      <c r="F70" s="476"/>
      <c r="G70" s="476"/>
      <c r="H70" s="476"/>
      <c r="I70" s="476"/>
      <c r="J70" s="476"/>
      <c r="K70" s="475"/>
    </row>
    <row r="71" spans="1:11" ht="25.5" customHeight="1" x14ac:dyDescent="0.2">
      <c r="A71" s="477" t="s">
        <v>652</v>
      </c>
      <c r="B71" s="478" t="s">
        <v>395</v>
      </c>
      <c r="C71" s="478" t="s">
        <v>396</v>
      </c>
      <c r="D71" s="478" t="s">
        <v>395</v>
      </c>
      <c r="E71" s="478" t="s">
        <v>523</v>
      </c>
      <c r="F71" s="478" t="s">
        <v>397</v>
      </c>
      <c r="G71" s="479" t="s">
        <v>653</v>
      </c>
      <c r="H71" s="478" t="s">
        <v>654</v>
      </c>
      <c r="I71" s="478" t="s">
        <v>655</v>
      </c>
      <c r="J71" s="478" t="s">
        <v>400</v>
      </c>
      <c r="K71" s="475"/>
    </row>
    <row r="72" spans="1:11" ht="25.5" customHeight="1" x14ac:dyDescent="0.2">
      <c r="A72" s="477" t="s">
        <v>656</v>
      </c>
      <c r="B72" s="478" t="s">
        <v>522</v>
      </c>
      <c r="C72" s="478" t="s">
        <v>396</v>
      </c>
      <c r="D72" s="478" t="s">
        <v>522</v>
      </c>
      <c r="E72" s="478" t="s">
        <v>523</v>
      </c>
      <c r="F72" s="478" t="s">
        <v>397</v>
      </c>
      <c r="G72" s="479" t="s">
        <v>657</v>
      </c>
      <c r="H72" s="478" t="s">
        <v>658</v>
      </c>
      <c r="I72" s="478" t="s">
        <v>655</v>
      </c>
      <c r="J72" s="478" t="s">
        <v>400</v>
      </c>
      <c r="K72" s="475"/>
    </row>
    <row r="73" spans="1:11" ht="25.5" customHeight="1" x14ac:dyDescent="0.2">
      <c r="A73" s="477" t="s">
        <v>659</v>
      </c>
      <c r="B73" s="478" t="s">
        <v>395</v>
      </c>
      <c r="C73" s="478" t="s">
        <v>396</v>
      </c>
      <c r="D73" s="478" t="s">
        <v>395</v>
      </c>
      <c r="E73" s="478" t="s">
        <v>523</v>
      </c>
      <c r="F73" s="478" t="s">
        <v>397</v>
      </c>
      <c r="G73" s="479" t="s">
        <v>660</v>
      </c>
      <c r="H73" s="478" t="s">
        <v>661</v>
      </c>
      <c r="I73" s="478" t="s">
        <v>655</v>
      </c>
      <c r="J73" s="478" t="s">
        <v>400</v>
      </c>
      <c r="K73" s="475"/>
    </row>
    <row r="74" spans="1:11" ht="25.5" customHeight="1" x14ac:dyDescent="0.2">
      <c r="A74" s="477" t="s">
        <v>662</v>
      </c>
      <c r="B74" s="478" t="s">
        <v>395</v>
      </c>
      <c r="C74" s="478" t="s">
        <v>396</v>
      </c>
      <c r="D74" s="478" t="s">
        <v>395</v>
      </c>
      <c r="E74" s="478" t="s">
        <v>523</v>
      </c>
      <c r="F74" s="478" t="s">
        <v>397</v>
      </c>
      <c r="G74" s="479" t="s">
        <v>660</v>
      </c>
      <c r="H74" s="478" t="s">
        <v>661</v>
      </c>
      <c r="I74" s="478" t="s">
        <v>655</v>
      </c>
      <c r="J74" s="478" t="s">
        <v>400</v>
      </c>
      <c r="K74" s="475"/>
    </row>
    <row r="75" spans="1:11" ht="18" customHeight="1" x14ac:dyDescent="0.2">
      <c r="A75" s="473" t="s">
        <v>406</v>
      </c>
      <c r="B75" s="480">
        <v>35</v>
      </c>
      <c r="C75" s="480">
        <v>0</v>
      </c>
      <c r="D75" s="480">
        <v>5</v>
      </c>
      <c r="E75" s="480" t="s">
        <v>523</v>
      </c>
      <c r="F75" s="480">
        <v>0</v>
      </c>
      <c r="G75" s="481" t="s">
        <v>663</v>
      </c>
      <c r="H75" s="480" t="s">
        <v>664</v>
      </c>
      <c r="I75" s="486"/>
      <c r="J75" s="487"/>
      <c r="K75" s="475"/>
    </row>
    <row r="76" spans="1:11" ht="18" customHeight="1" x14ac:dyDescent="0.2">
      <c r="A76" s="484" t="s">
        <v>409</v>
      </c>
      <c r="B76" s="473" t="s">
        <v>665</v>
      </c>
      <c r="C76" s="473" t="s">
        <v>666</v>
      </c>
      <c r="D76" s="473" t="s">
        <v>667</v>
      </c>
      <c r="E76" s="473" t="s">
        <v>668</v>
      </c>
      <c r="F76" s="473" t="s">
        <v>669</v>
      </c>
      <c r="G76" s="473" t="s">
        <v>670</v>
      </c>
      <c r="H76" s="473" t="s">
        <v>671</v>
      </c>
      <c r="I76" s="485"/>
      <c r="J76" s="485"/>
      <c r="K76" s="475"/>
    </row>
    <row r="77" spans="1:11" ht="18" customHeight="1" x14ac:dyDescent="0.2">
      <c r="A77" s="476" t="s">
        <v>672</v>
      </c>
      <c r="B77" s="476"/>
      <c r="C77" s="476"/>
      <c r="D77" s="476"/>
      <c r="E77" s="476"/>
      <c r="F77" s="476"/>
      <c r="G77" s="476"/>
      <c r="H77" s="476"/>
      <c r="I77" s="476"/>
      <c r="J77" s="476"/>
      <c r="K77" s="475"/>
    </row>
    <row r="78" spans="1:11" ht="25.5" customHeight="1" x14ac:dyDescent="0.2">
      <c r="A78" s="477" t="s">
        <v>536</v>
      </c>
      <c r="B78" s="478" t="s">
        <v>673</v>
      </c>
      <c r="C78" s="478" t="s">
        <v>674</v>
      </c>
      <c r="D78" s="478" t="s">
        <v>675</v>
      </c>
      <c r="E78" s="478" t="s">
        <v>676</v>
      </c>
      <c r="F78" s="478" t="s">
        <v>677</v>
      </c>
      <c r="G78" s="479" t="s">
        <v>678</v>
      </c>
      <c r="H78" s="478" t="s">
        <v>679</v>
      </c>
      <c r="I78" s="478" t="s">
        <v>680</v>
      </c>
      <c r="J78" s="478" t="s">
        <v>681</v>
      </c>
      <c r="K78" s="475"/>
    </row>
    <row r="79" spans="1:11" ht="25.5" customHeight="1" x14ac:dyDescent="0.2">
      <c r="A79" s="477" t="s">
        <v>682</v>
      </c>
      <c r="B79" s="478" t="s">
        <v>537</v>
      </c>
      <c r="C79" s="478" t="s">
        <v>465</v>
      </c>
      <c r="D79" s="478" t="s">
        <v>499</v>
      </c>
      <c r="E79" s="478" t="s">
        <v>467</v>
      </c>
      <c r="F79" s="478" t="s">
        <v>683</v>
      </c>
      <c r="G79" s="479" t="s">
        <v>684</v>
      </c>
      <c r="H79" s="478" t="s">
        <v>685</v>
      </c>
      <c r="I79" s="478" t="s">
        <v>680</v>
      </c>
      <c r="J79" s="478" t="s">
        <v>686</v>
      </c>
      <c r="K79" s="475"/>
    </row>
    <row r="80" spans="1:11" ht="25.5" customHeight="1" x14ac:dyDescent="0.2">
      <c r="A80" s="477" t="s">
        <v>687</v>
      </c>
      <c r="B80" s="478" t="s">
        <v>516</v>
      </c>
      <c r="C80" s="478" t="s">
        <v>555</v>
      </c>
      <c r="D80" s="478" t="s">
        <v>688</v>
      </c>
      <c r="E80" s="478" t="s">
        <v>689</v>
      </c>
      <c r="F80" s="478" t="s">
        <v>690</v>
      </c>
      <c r="G80" s="479" t="s">
        <v>691</v>
      </c>
      <c r="H80" s="478" t="s">
        <v>692</v>
      </c>
      <c r="I80" s="478" t="s">
        <v>693</v>
      </c>
      <c r="J80" s="478" t="s">
        <v>503</v>
      </c>
      <c r="K80" s="475"/>
    </row>
    <row r="81" spans="1:11" ht="25.5" customHeight="1" x14ac:dyDescent="0.2">
      <c r="A81" s="477" t="s">
        <v>554</v>
      </c>
      <c r="B81" s="478" t="s">
        <v>694</v>
      </c>
      <c r="C81" s="478" t="s">
        <v>694</v>
      </c>
      <c r="D81" s="478" t="s">
        <v>396</v>
      </c>
      <c r="E81" s="478" t="s">
        <v>695</v>
      </c>
      <c r="F81" s="478" t="s">
        <v>696</v>
      </c>
      <c r="G81" s="479" t="s">
        <v>697</v>
      </c>
      <c r="H81" s="478" t="s">
        <v>698</v>
      </c>
      <c r="I81" s="478" t="s">
        <v>699</v>
      </c>
      <c r="J81" s="478" t="s">
        <v>400</v>
      </c>
      <c r="K81" s="475"/>
    </row>
    <row r="82" spans="1:11" ht="25.5" customHeight="1" x14ac:dyDescent="0.2">
      <c r="A82" s="477" t="s">
        <v>560</v>
      </c>
      <c r="B82" s="478" t="s">
        <v>694</v>
      </c>
      <c r="C82" s="478" t="s">
        <v>694</v>
      </c>
      <c r="D82" s="478" t="s">
        <v>396</v>
      </c>
      <c r="E82" s="478" t="s">
        <v>397</v>
      </c>
      <c r="F82" s="478" t="s">
        <v>700</v>
      </c>
      <c r="G82" s="479" t="s">
        <v>701</v>
      </c>
      <c r="H82" s="478" t="s">
        <v>702</v>
      </c>
      <c r="I82" s="478" t="s">
        <v>693</v>
      </c>
      <c r="J82" s="478" t="s">
        <v>400</v>
      </c>
      <c r="K82" s="475"/>
    </row>
    <row r="83" spans="1:11" ht="25.5" customHeight="1" x14ac:dyDescent="0.2">
      <c r="A83" s="477" t="s">
        <v>703</v>
      </c>
      <c r="B83" s="478" t="s">
        <v>704</v>
      </c>
      <c r="C83" s="478" t="s">
        <v>617</v>
      </c>
      <c r="D83" s="478" t="s">
        <v>705</v>
      </c>
      <c r="E83" s="478" t="s">
        <v>706</v>
      </c>
      <c r="F83" s="478" t="s">
        <v>707</v>
      </c>
      <c r="G83" s="479" t="s">
        <v>708</v>
      </c>
      <c r="H83" s="478" t="s">
        <v>709</v>
      </c>
      <c r="I83" s="478" t="s">
        <v>699</v>
      </c>
      <c r="J83" s="478" t="s">
        <v>686</v>
      </c>
      <c r="K83" s="475"/>
    </row>
    <row r="84" spans="1:11" ht="25.5" customHeight="1" x14ac:dyDescent="0.2">
      <c r="A84" s="477" t="s">
        <v>710</v>
      </c>
      <c r="B84" s="478" t="s">
        <v>711</v>
      </c>
      <c r="C84" s="478" t="s">
        <v>617</v>
      </c>
      <c r="D84" s="478" t="s">
        <v>712</v>
      </c>
      <c r="E84" s="478" t="s">
        <v>618</v>
      </c>
      <c r="F84" s="478" t="s">
        <v>713</v>
      </c>
      <c r="G84" s="479" t="s">
        <v>714</v>
      </c>
      <c r="H84" s="478" t="s">
        <v>715</v>
      </c>
      <c r="I84" s="478" t="s">
        <v>699</v>
      </c>
      <c r="J84" s="478" t="s">
        <v>681</v>
      </c>
      <c r="K84" s="475"/>
    </row>
    <row r="85" spans="1:11" ht="19.5" customHeight="1" x14ac:dyDescent="0.2">
      <c r="A85" s="473" t="s">
        <v>406</v>
      </c>
      <c r="B85" s="480">
        <v>620</v>
      </c>
      <c r="C85" s="480">
        <v>456</v>
      </c>
      <c r="D85" s="480">
        <v>164</v>
      </c>
      <c r="E85" s="480" t="s">
        <v>716</v>
      </c>
      <c r="F85" s="480" t="s">
        <v>717</v>
      </c>
      <c r="G85" s="481" t="s">
        <v>718</v>
      </c>
      <c r="H85" s="480" t="s">
        <v>719</v>
      </c>
      <c r="I85" s="486"/>
      <c r="J85" s="487"/>
      <c r="K85" s="475"/>
    </row>
    <row r="86" spans="1:11" ht="19.5" customHeight="1" x14ac:dyDescent="0.2">
      <c r="A86" s="484" t="s">
        <v>409</v>
      </c>
      <c r="B86" s="473" t="s">
        <v>720</v>
      </c>
      <c r="C86" s="473" t="s">
        <v>721</v>
      </c>
      <c r="D86" s="473" t="s">
        <v>722</v>
      </c>
      <c r="E86" s="473" t="s">
        <v>723</v>
      </c>
      <c r="F86" s="473" t="s">
        <v>724</v>
      </c>
      <c r="G86" s="474" t="s">
        <v>725</v>
      </c>
      <c r="H86" s="473" t="s">
        <v>726</v>
      </c>
      <c r="I86" s="485"/>
      <c r="J86" s="485"/>
      <c r="K86" s="475"/>
    </row>
    <row r="87" spans="1:11" ht="18" customHeight="1" x14ac:dyDescent="0.2">
      <c r="A87" s="476" t="s">
        <v>727</v>
      </c>
      <c r="B87" s="476"/>
      <c r="C87" s="476"/>
      <c r="D87" s="476"/>
      <c r="E87" s="476"/>
      <c r="F87" s="476"/>
      <c r="G87" s="476"/>
      <c r="H87" s="476"/>
      <c r="I87" s="476"/>
      <c r="J87" s="476"/>
      <c r="K87" s="475"/>
    </row>
    <row r="88" spans="1:11" ht="27" customHeight="1" x14ac:dyDescent="0.2">
      <c r="A88" s="477" t="s">
        <v>728</v>
      </c>
      <c r="B88" s="478" t="s">
        <v>729</v>
      </c>
      <c r="C88" s="478" t="s">
        <v>730</v>
      </c>
      <c r="D88" s="478" t="s">
        <v>538</v>
      </c>
      <c r="E88" s="478" t="s">
        <v>731</v>
      </c>
      <c r="F88" s="478" t="s">
        <v>397</v>
      </c>
      <c r="G88" s="479" t="s">
        <v>732</v>
      </c>
      <c r="H88" s="478" t="s">
        <v>733</v>
      </c>
      <c r="I88" s="478" t="s">
        <v>553</v>
      </c>
      <c r="J88" s="478" t="s">
        <v>400</v>
      </c>
      <c r="K88" s="475"/>
    </row>
    <row r="89" spans="1:11" ht="27" customHeight="1" x14ac:dyDescent="0.2">
      <c r="A89" s="477" t="s">
        <v>734</v>
      </c>
      <c r="B89" s="478" t="s">
        <v>730</v>
      </c>
      <c r="C89" s="478" t="s">
        <v>730</v>
      </c>
      <c r="D89" s="478" t="s">
        <v>396</v>
      </c>
      <c r="E89" s="478" t="s">
        <v>735</v>
      </c>
      <c r="F89" s="478" t="s">
        <v>397</v>
      </c>
      <c r="G89" s="479" t="s">
        <v>736</v>
      </c>
      <c r="H89" s="478" t="s">
        <v>737</v>
      </c>
      <c r="I89" s="478" t="s">
        <v>553</v>
      </c>
      <c r="J89" s="478" t="s">
        <v>400</v>
      </c>
      <c r="K89" s="475"/>
    </row>
    <row r="90" spans="1:11" ht="27" customHeight="1" x14ac:dyDescent="0.2">
      <c r="A90" s="477" t="s">
        <v>738</v>
      </c>
      <c r="B90" s="478" t="s">
        <v>499</v>
      </c>
      <c r="C90" s="478" t="s">
        <v>499</v>
      </c>
      <c r="D90" s="478" t="s">
        <v>396</v>
      </c>
      <c r="E90" s="478" t="s">
        <v>739</v>
      </c>
      <c r="F90" s="478" t="s">
        <v>397</v>
      </c>
      <c r="G90" s="479" t="s">
        <v>740</v>
      </c>
      <c r="H90" s="478" t="s">
        <v>741</v>
      </c>
      <c r="I90" s="478" t="s">
        <v>553</v>
      </c>
      <c r="J90" s="478" t="s">
        <v>400</v>
      </c>
      <c r="K90" s="475"/>
    </row>
    <row r="91" spans="1:11" ht="27" customHeight="1" x14ac:dyDescent="0.2">
      <c r="A91" s="477" t="s">
        <v>634</v>
      </c>
      <c r="B91" s="478" t="s">
        <v>561</v>
      </c>
      <c r="C91" s="478" t="s">
        <v>688</v>
      </c>
      <c r="D91" s="478" t="s">
        <v>617</v>
      </c>
      <c r="E91" s="478" t="s">
        <v>742</v>
      </c>
      <c r="F91" s="478" t="s">
        <v>397</v>
      </c>
      <c r="G91" s="479" t="s">
        <v>743</v>
      </c>
      <c r="H91" s="478" t="s">
        <v>744</v>
      </c>
      <c r="I91" s="478" t="s">
        <v>553</v>
      </c>
      <c r="J91" s="478" t="s">
        <v>400</v>
      </c>
      <c r="K91" s="475"/>
    </row>
    <row r="92" spans="1:11" ht="27" customHeight="1" x14ac:dyDescent="0.2">
      <c r="A92" s="477" t="s">
        <v>745</v>
      </c>
      <c r="B92" s="478" t="s">
        <v>538</v>
      </c>
      <c r="C92" s="478" t="s">
        <v>538</v>
      </c>
      <c r="D92" s="478" t="s">
        <v>396</v>
      </c>
      <c r="E92" s="478" t="s">
        <v>746</v>
      </c>
      <c r="F92" s="478" t="s">
        <v>397</v>
      </c>
      <c r="G92" s="479" t="s">
        <v>747</v>
      </c>
      <c r="H92" s="478" t="s">
        <v>748</v>
      </c>
      <c r="I92" s="478" t="s">
        <v>553</v>
      </c>
      <c r="J92" s="478" t="s">
        <v>400</v>
      </c>
      <c r="K92" s="475"/>
    </row>
    <row r="93" spans="1:11" ht="27" customHeight="1" x14ac:dyDescent="0.2">
      <c r="A93" s="477" t="s">
        <v>749</v>
      </c>
      <c r="B93" s="478" t="s">
        <v>730</v>
      </c>
      <c r="C93" s="478" t="s">
        <v>730</v>
      </c>
      <c r="D93" s="478" t="s">
        <v>396</v>
      </c>
      <c r="E93" s="478" t="s">
        <v>750</v>
      </c>
      <c r="F93" s="478" t="s">
        <v>397</v>
      </c>
      <c r="G93" s="479" t="s">
        <v>751</v>
      </c>
      <c r="H93" s="478" t="s">
        <v>752</v>
      </c>
      <c r="I93" s="478" t="s">
        <v>471</v>
      </c>
      <c r="J93" s="478" t="s">
        <v>400</v>
      </c>
      <c r="K93" s="475"/>
    </row>
    <row r="94" spans="1:11" ht="18" customHeight="1" x14ac:dyDescent="0.2">
      <c r="A94" s="484" t="s">
        <v>406</v>
      </c>
      <c r="B94" s="480">
        <v>255</v>
      </c>
      <c r="C94" s="480">
        <v>165</v>
      </c>
      <c r="D94" s="480">
        <v>90</v>
      </c>
      <c r="E94" s="480" t="s">
        <v>753</v>
      </c>
      <c r="F94" s="480">
        <v>0</v>
      </c>
      <c r="G94" s="481" t="s">
        <v>754</v>
      </c>
      <c r="H94" s="480" t="s">
        <v>755</v>
      </c>
      <c r="I94" s="486"/>
      <c r="J94" s="487"/>
      <c r="K94" s="475"/>
    </row>
    <row r="95" spans="1:11" ht="18" customHeight="1" x14ac:dyDescent="0.2">
      <c r="A95" s="484" t="s">
        <v>409</v>
      </c>
      <c r="B95" s="473" t="s">
        <v>756</v>
      </c>
      <c r="C95" s="473" t="s">
        <v>757</v>
      </c>
      <c r="D95" s="473" t="s">
        <v>758</v>
      </c>
      <c r="E95" s="473" t="s">
        <v>759</v>
      </c>
      <c r="F95" s="473" t="s">
        <v>760</v>
      </c>
      <c r="G95" s="473" t="s">
        <v>761</v>
      </c>
      <c r="H95" s="473" t="s">
        <v>762</v>
      </c>
      <c r="I95" s="485"/>
      <c r="J95" s="485"/>
      <c r="K95" s="475"/>
    </row>
    <row r="96" spans="1:11" ht="18" customHeight="1" x14ac:dyDescent="0.2">
      <c r="A96" s="476" t="s">
        <v>763</v>
      </c>
      <c r="B96" s="476"/>
      <c r="C96" s="476"/>
      <c r="D96" s="476"/>
      <c r="E96" s="476"/>
      <c r="F96" s="476"/>
      <c r="G96" s="476"/>
      <c r="H96" s="476"/>
      <c r="I96" s="476"/>
      <c r="J96" s="476"/>
      <c r="K96" s="475"/>
    </row>
    <row r="97" spans="1:11" ht="23.25" customHeight="1" x14ac:dyDescent="0.2">
      <c r="A97" s="477" t="s">
        <v>728</v>
      </c>
      <c r="B97" s="478" t="s">
        <v>764</v>
      </c>
      <c r="C97" s="478" t="s">
        <v>499</v>
      </c>
      <c r="D97" s="478" t="s">
        <v>765</v>
      </c>
      <c r="E97" s="478" t="s">
        <v>766</v>
      </c>
      <c r="F97" s="478" t="s">
        <v>397</v>
      </c>
      <c r="G97" s="479" t="s">
        <v>767</v>
      </c>
      <c r="H97" s="478" t="s">
        <v>768</v>
      </c>
      <c r="I97" s="478" t="s">
        <v>769</v>
      </c>
      <c r="J97" s="478" t="s">
        <v>472</v>
      </c>
      <c r="K97" s="475"/>
    </row>
    <row r="98" spans="1:11" ht="23.25" customHeight="1" x14ac:dyDescent="0.2">
      <c r="A98" s="477" t="s">
        <v>745</v>
      </c>
      <c r="B98" s="478" t="s">
        <v>499</v>
      </c>
      <c r="C98" s="478" t="s">
        <v>499</v>
      </c>
      <c r="D98" s="478" t="s">
        <v>396</v>
      </c>
      <c r="E98" s="478" t="s">
        <v>770</v>
      </c>
      <c r="F98" s="478" t="s">
        <v>397</v>
      </c>
      <c r="G98" s="479" t="s">
        <v>771</v>
      </c>
      <c r="H98" s="478" t="s">
        <v>772</v>
      </c>
      <c r="I98" s="478" t="s">
        <v>450</v>
      </c>
      <c r="J98" s="478" t="s">
        <v>503</v>
      </c>
      <c r="K98" s="475"/>
    </row>
    <row r="99" spans="1:11" ht="23.25" customHeight="1" x14ac:dyDescent="0.2">
      <c r="A99" s="477" t="s">
        <v>749</v>
      </c>
      <c r="B99" s="478" t="s">
        <v>395</v>
      </c>
      <c r="C99" s="478" t="s">
        <v>395</v>
      </c>
      <c r="D99" s="478" t="s">
        <v>396</v>
      </c>
      <c r="E99" s="478" t="s">
        <v>773</v>
      </c>
      <c r="F99" s="478" t="s">
        <v>397</v>
      </c>
      <c r="G99" s="479" t="s">
        <v>774</v>
      </c>
      <c r="H99" s="478" t="s">
        <v>775</v>
      </c>
      <c r="I99" s="478" t="s">
        <v>447</v>
      </c>
      <c r="J99" s="478" t="s">
        <v>400</v>
      </c>
      <c r="K99" s="475"/>
    </row>
    <row r="100" spans="1:11" ht="19.5" customHeight="1" x14ac:dyDescent="0.2">
      <c r="A100" s="474" t="s">
        <v>406</v>
      </c>
      <c r="B100" s="480">
        <v>88</v>
      </c>
      <c r="C100" s="480">
        <v>50</v>
      </c>
      <c r="D100" s="480">
        <v>38</v>
      </c>
      <c r="E100" s="480" t="s">
        <v>776</v>
      </c>
      <c r="F100" s="480">
        <v>0</v>
      </c>
      <c r="G100" s="481" t="s">
        <v>777</v>
      </c>
      <c r="H100" s="480" t="s">
        <v>778</v>
      </c>
      <c r="I100" s="486"/>
      <c r="J100" s="487"/>
      <c r="K100" s="475"/>
    </row>
    <row r="101" spans="1:11" ht="19.5" customHeight="1" x14ac:dyDescent="0.2">
      <c r="A101" s="488" t="s">
        <v>409</v>
      </c>
      <c r="B101" s="473" t="s">
        <v>779</v>
      </c>
      <c r="C101" s="473" t="s">
        <v>780</v>
      </c>
      <c r="D101" s="473" t="s">
        <v>781</v>
      </c>
      <c r="E101" s="473" t="s">
        <v>782</v>
      </c>
      <c r="F101" s="473" t="s">
        <v>783</v>
      </c>
      <c r="G101" s="474" t="s">
        <v>784</v>
      </c>
      <c r="H101" s="473" t="s">
        <v>785</v>
      </c>
      <c r="I101" s="489"/>
      <c r="J101" s="490"/>
      <c r="K101" s="475"/>
    </row>
    <row r="102" spans="1:11" ht="18" customHeight="1" x14ac:dyDescent="0.2">
      <c r="A102" s="476" t="s">
        <v>786</v>
      </c>
      <c r="B102" s="476"/>
      <c r="C102" s="476"/>
      <c r="D102" s="476"/>
      <c r="E102" s="476"/>
      <c r="F102" s="476"/>
      <c r="G102" s="476"/>
      <c r="H102" s="476"/>
      <c r="I102" s="476"/>
      <c r="J102" s="476"/>
      <c r="K102" s="475"/>
    </row>
    <row r="103" spans="1:11" ht="26.25" customHeight="1" x14ac:dyDescent="0.2">
      <c r="A103" s="477" t="s">
        <v>728</v>
      </c>
      <c r="B103" s="478" t="s">
        <v>465</v>
      </c>
      <c r="C103" s="478" t="s">
        <v>490</v>
      </c>
      <c r="D103" s="478" t="s">
        <v>499</v>
      </c>
      <c r="E103" s="478" t="s">
        <v>787</v>
      </c>
      <c r="F103" s="478" t="s">
        <v>397</v>
      </c>
      <c r="G103" s="479" t="s">
        <v>788</v>
      </c>
      <c r="H103" s="478" t="s">
        <v>789</v>
      </c>
      <c r="I103" s="478" t="s">
        <v>521</v>
      </c>
      <c r="J103" s="478" t="s">
        <v>503</v>
      </c>
      <c r="K103" s="475"/>
    </row>
    <row r="104" spans="1:11" ht="26.25" customHeight="1" x14ac:dyDescent="0.2">
      <c r="A104" s="477" t="s">
        <v>634</v>
      </c>
      <c r="B104" s="478" t="s">
        <v>538</v>
      </c>
      <c r="C104" s="478" t="s">
        <v>538</v>
      </c>
      <c r="D104" s="478" t="s">
        <v>396</v>
      </c>
      <c r="E104" s="478" t="s">
        <v>568</v>
      </c>
      <c r="F104" s="478" t="s">
        <v>397</v>
      </c>
      <c r="G104" s="479" t="s">
        <v>790</v>
      </c>
      <c r="H104" s="478" t="s">
        <v>791</v>
      </c>
      <c r="I104" s="478" t="s">
        <v>613</v>
      </c>
      <c r="J104" s="478" t="s">
        <v>400</v>
      </c>
      <c r="K104" s="475"/>
    </row>
    <row r="105" spans="1:11" ht="26.25" customHeight="1" x14ac:dyDescent="0.2">
      <c r="A105" s="477" t="s">
        <v>745</v>
      </c>
      <c r="B105" s="478" t="s">
        <v>490</v>
      </c>
      <c r="C105" s="478" t="s">
        <v>490</v>
      </c>
      <c r="D105" s="478" t="s">
        <v>396</v>
      </c>
      <c r="E105" s="478" t="s">
        <v>792</v>
      </c>
      <c r="F105" s="478" t="s">
        <v>397</v>
      </c>
      <c r="G105" s="479" t="s">
        <v>793</v>
      </c>
      <c r="H105" s="478" t="s">
        <v>794</v>
      </c>
      <c r="I105" s="478" t="s">
        <v>521</v>
      </c>
      <c r="J105" s="478" t="s">
        <v>400</v>
      </c>
      <c r="K105" s="475"/>
    </row>
    <row r="106" spans="1:11" ht="23.25" customHeight="1" x14ac:dyDescent="0.2">
      <c r="A106" s="473" t="s">
        <v>406</v>
      </c>
      <c r="B106" s="480">
        <v>150</v>
      </c>
      <c r="C106" s="480">
        <v>130</v>
      </c>
      <c r="D106" s="480">
        <v>20</v>
      </c>
      <c r="E106" s="480" t="s">
        <v>795</v>
      </c>
      <c r="F106" s="481">
        <v>0</v>
      </c>
      <c r="G106" s="492" t="s">
        <v>796</v>
      </c>
      <c r="H106" s="492" t="s">
        <v>797</v>
      </c>
      <c r="I106" s="493"/>
      <c r="J106" s="494"/>
      <c r="K106" s="495"/>
    </row>
    <row r="107" spans="1:11" ht="23.25" customHeight="1" x14ac:dyDescent="0.2">
      <c r="A107" s="484" t="s">
        <v>409</v>
      </c>
      <c r="B107" s="473" t="s">
        <v>798</v>
      </c>
      <c r="C107" s="473" t="s">
        <v>799</v>
      </c>
      <c r="D107" s="473" t="s">
        <v>800</v>
      </c>
      <c r="E107" s="473" t="s">
        <v>801</v>
      </c>
      <c r="F107" s="473" t="s">
        <v>397</v>
      </c>
      <c r="G107" s="473" t="s">
        <v>802</v>
      </c>
      <c r="H107" s="473" t="s">
        <v>803</v>
      </c>
      <c r="I107" s="496"/>
      <c r="J107" s="496"/>
      <c r="K107" s="495"/>
    </row>
    <row r="108" spans="1:11" ht="18" customHeight="1" x14ac:dyDescent="0.2">
      <c r="A108" s="476" t="s">
        <v>804</v>
      </c>
      <c r="B108" s="476"/>
      <c r="C108" s="476"/>
      <c r="D108" s="476"/>
      <c r="E108" s="476"/>
      <c r="F108" s="476"/>
      <c r="G108" s="497"/>
      <c r="H108" s="497"/>
      <c r="I108" s="497"/>
      <c r="J108" s="497"/>
      <c r="K108" s="475"/>
    </row>
    <row r="109" spans="1:11" ht="28.5" customHeight="1" x14ac:dyDescent="0.2">
      <c r="A109" s="479" t="s">
        <v>652</v>
      </c>
      <c r="B109" s="478" t="s">
        <v>674</v>
      </c>
      <c r="C109" s="478" t="s">
        <v>805</v>
      </c>
      <c r="D109" s="478" t="s">
        <v>681</v>
      </c>
      <c r="E109" s="478" t="s">
        <v>397</v>
      </c>
      <c r="F109" s="478" t="s">
        <v>397</v>
      </c>
      <c r="G109" s="479" t="s">
        <v>806</v>
      </c>
      <c r="H109" s="478" t="s">
        <v>807</v>
      </c>
      <c r="I109" s="479" t="s">
        <v>808</v>
      </c>
      <c r="J109" s="478" t="s">
        <v>686</v>
      </c>
      <c r="K109" s="475"/>
    </row>
    <row r="110" spans="1:11" ht="28.5" customHeight="1" x14ac:dyDescent="0.2">
      <c r="A110" s="477" t="s">
        <v>809</v>
      </c>
      <c r="B110" s="478" t="s">
        <v>810</v>
      </c>
      <c r="C110" s="478" t="s">
        <v>490</v>
      </c>
      <c r="D110" s="478" t="s">
        <v>811</v>
      </c>
      <c r="E110" s="478" t="s">
        <v>589</v>
      </c>
      <c r="F110" s="478" t="s">
        <v>397</v>
      </c>
      <c r="G110" s="479" t="s">
        <v>812</v>
      </c>
      <c r="H110" s="478" t="s">
        <v>397</v>
      </c>
      <c r="I110" s="478" t="s">
        <v>813</v>
      </c>
      <c r="J110" s="478" t="s">
        <v>522</v>
      </c>
      <c r="K110" s="475"/>
    </row>
    <row r="111" spans="1:11" ht="28.5" customHeight="1" x14ac:dyDescent="0.2">
      <c r="A111" s="477" t="s">
        <v>656</v>
      </c>
      <c r="B111" s="478" t="s">
        <v>617</v>
      </c>
      <c r="C111" s="478" t="s">
        <v>694</v>
      </c>
      <c r="D111" s="478" t="s">
        <v>400</v>
      </c>
      <c r="E111" s="478" t="s">
        <v>397</v>
      </c>
      <c r="F111" s="478" t="s">
        <v>397</v>
      </c>
      <c r="G111" s="479" t="s">
        <v>814</v>
      </c>
      <c r="H111" s="478" t="s">
        <v>397</v>
      </c>
      <c r="I111" s="478" t="s">
        <v>815</v>
      </c>
      <c r="J111" s="478" t="s">
        <v>503</v>
      </c>
      <c r="K111" s="475"/>
    </row>
    <row r="112" spans="1:11" ht="28.5" customHeight="1" x14ac:dyDescent="0.2">
      <c r="A112" s="477" t="s">
        <v>659</v>
      </c>
      <c r="B112" s="478" t="s">
        <v>729</v>
      </c>
      <c r="C112" s="478" t="s">
        <v>729</v>
      </c>
      <c r="D112" s="478" t="s">
        <v>396</v>
      </c>
      <c r="E112" s="478" t="s">
        <v>397</v>
      </c>
      <c r="F112" s="478" t="s">
        <v>397</v>
      </c>
      <c r="G112" s="479" t="s">
        <v>816</v>
      </c>
      <c r="H112" s="478" t="s">
        <v>397</v>
      </c>
      <c r="I112" s="478" t="s">
        <v>813</v>
      </c>
      <c r="J112" s="478" t="s">
        <v>400</v>
      </c>
      <c r="K112" s="475"/>
    </row>
    <row r="113" spans="1:11" ht="28.5" customHeight="1" x14ac:dyDescent="0.2">
      <c r="A113" s="477" t="s">
        <v>817</v>
      </c>
      <c r="B113" s="478" t="s">
        <v>617</v>
      </c>
      <c r="C113" s="478" t="s">
        <v>490</v>
      </c>
      <c r="D113" s="478" t="s">
        <v>395</v>
      </c>
      <c r="E113" s="478" t="s">
        <v>397</v>
      </c>
      <c r="F113" s="478" t="s">
        <v>397</v>
      </c>
      <c r="G113" s="479" t="s">
        <v>818</v>
      </c>
      <c r="H113" s="478" t="s">
        <v>819</v>
      </c>
      <c r="I113" s="478" t="s">
        <v>820</v>
      </c>
      <c r="J113" s="478" t="s">
        <v>472</v>
      </c>
      <c r="K113" s="475"/>
    </row>
    <row r="114" spans="1:11" ht="28.5" customHeight="1" x14ac:dyDescent="0.2">
      <c r="A114" s="477" t="s">
        <v>821</v>
      </c>
      <c r="B114" s="478" t="s">
        <v>490</v>
      </c>
      <c r="C114" s="478" t="s">
        <v>490</v>
      </c>
      <c r="D114" s="478" t="s">
        <v>396</v>
      </c>
      <c r="E114" s="478" t="s">
        <v>495</v>
      </c>
      <c r="F114" s="478" t="s">
        <v>397</v>
      </c>
      <c r="G114" s="479" t="s">
        <v>822</v>
      </c>
      <c r="H114" s="478" t="s">
        <v>397</v>
      </c>
      <c r="I114" s="478" t="s">
        <v>823</v>
      </c>
      <c r="J114" s="478" t="s">
        <v>400</v>
      </c>
      <c r="K114" s="475"/>
    </row>
    <row r="115" spans="1:11" ht="28.5" customHeight="1" x14ac:dyDescent="0.2">
      <c r="A115" s="477" t="s">
        <v>824</v>
      </c>
      <c r="B115" s="478" t="s">
        <v>490</v>
      </c>
      <c r="C115" s="478" t="s">
        <v>490</v>
      </c>
      <c r="D115" s="478" t="s">
        <v>396</v>
      </c>
      <c r="E115" s="478" t="s">
        <v>397</v>
      </c>
      <c r="F115" s="478" t="s">
        <v>397</v>
      </c>
      <c r="G115" s="479" t="s">
        <v>822</v>
      </c>
      <c r="H115" s="478" t="s">
        <v>397</v>
      </c>
      <c r="I115" s="478" t="s">
        <v>825</v>
      </c>
      <c r="J115" s="478" t="s">
        <v>400</v>
      </c>
      <c r="K115" s="475"/>
    </row>
    <row r="116" spans="1:11" ht="28.5" customHeight="1" x14ac:dyDescent="0.2">
      <c r="A116" s="477" t="s">
        <v>826</v>
      </c>
      <c r="B116" s="478" t="s">
        <v>490</v>
      </c>
      <c r="C116" s="478" t="s">
        <v>490</v>
      </c>
      <c r="D116" s="478" t="s">
        <v>396</v>
      </c>
      <c r="E116" s="478" t="s">
        <v>397</v>
      </c>
      <c r="F116" s="478" t="s">
        <v>397</v>
      </c>
      <c r="G116" s="479" t="s">
        <v>822</v>
      </c>
      <c r="H116" s="478" t="s">
        <v>397</v>
      </c>
      <c r="I116" s="478" t="s">
        <v>823</v>
      </c>
      <c r="J116" s="478" t="s">
        <v>400</v>
      </c>
      <c r="K116" s="475"/>
    </row>
    <row r="117" spans="1:11" ht="28.5" customHeight="1" x14ac:dyDescent="0.2">
      <c r="A117" s="477" t="s">
        <v>827</v>
      </c>
      <c r="B117" s="478" t="s">
        <v>419</v>
      </c>
      <c r="C117" s="478" t="s">
        <v>419</v>
      </c>
      <c r="D117" s="478" t="s">
        <v>396</v>
      </c>
      <c r="E117" s="478" t="s">
        <v>429</v>
      </c>
      <c r="F117" s="478" t="s">
        <v>397</v>
      </c>
      <c r="G117" s="479" t="s">
        <v>828</v>
      </c>
      <c r="H117" s="478" t="s">
        <v>829</v>
      </c>
      <c r="I117" s="478" t="s">
        <v>815</v>
      </c>
      <c r="J117" s="478" t="s">
        <v>400</v>
      </c>
      <c r="K117" s="475"/>
    </row>
    <row r="118" spans="1:11" ht="28.5" customHeight="1" x14ac:dyDescent="0.2">
      <c r="A118" s="477" t="s">
        <v>830</v>
      </c>
      <c r="B118" s="478" t="s">
        <v>729</v>
      </c>
      <c r="C118" s="478" t="s">
        <v>729</v>
      </c>
      <c r="D118" s="478" t="s">
        <v>396</v>
      </c>
      <c r="E118" s="478" t="s">
        <v>831</v>
      </c>
      <c r="F118" s="478" t="s">
        <v>397</v>
      </c>
      <c r="G118" s="479" t="s">
        <v>832</v>
      </c>
      <c r="H118" s="478" t="s">
        <v>833</v>
      </c>
      <c r="I118" s="478" t="s">
        <v>825</v>
      </c>
      <c r="J118" s="478" t="s">
        <v>400</v>
      </c>
      <c r="K118" s="475"/>
    </row>
    <row r="119" spans="1:11" ht="28.5" customHeight="1" x14ac:dyDescent="0.2">
      <c r="A119" s="477" t="s">
        <v>662</v>
      </c>
      <c r="B119" s="478" t="s">
        <v>617</v>
      </c>
      <c r="C119" s="478" t="s">
        <v>834</v>
      </c>
      <c r="D119" s="478" t="s">
        <v>472</v>
      </c>
      <c r="E119" s="478" t="s">
        <v>397</v>
      </c>
      <c r="F119" s="478" t="s">
        <v>397</v>
      </c>
      <c r="G119" s="479" t="s">
        <v>835</v>
      </c>
      <c r="H119" s="478" t="s">
        <v>836</v>
      </c>
      <c r="I119" s="478" t="s">
        <v>820</v>
      </c>
      <c r="J119" s="478" t="s">
        <v>503</v>
      </c>
      <c r="K119" s="475"/>
    </row>
    <row r="120" spans="1:11" ht="28.5" customHeight="1" x14ac:dyDescent="0.2">
      <c r="A120" s="477" t="s">
        <v>837</v>
      </c>
      <c r="B120" s="478" t="s">
        <v>419</v>
      </c>
      <c r="C120" s="478" t="s">
        <v>419</v>
      </c>
      <c r="D120" s="478" t="s">
        <v>396</v>
      </c>
      <c r="E120" s="478" t="s">
        <v>429</v>
      </c>
      <c r="F120" s="478" t="s">
        <v>397</v>
      </c>
      <c r="G120" s="479" t="s">
        <v>838</v>
      </c>
      <c r="H120" s="478" t="s">
        <v>839</v>
      </c>
      <c r="I120" s="478" t="s">
        <v>823</v>
      </c>
      <c r="J120" s="478" t="s">
        <v>400</v>
      </c>
      <c r="K120" s="475"/>
    </row>
    <row r="121" spans="1:11" ht="17.25" customHeight="1" x14ac:dyDescent="0.2">
      <c r="A121" s="473" t="s">
        <v>406</v>
      </c>
      <c r="B121" s="480">
        <v>663</v>
      </c>
      <c r="C121" s="480">
        <v>628</v>
      </c>
      <c r="D121" s="480">
        <v>35</v>
      </c>
      <c r="E121" s="480" t="s">
        <v>840</v>
      </c>
      <c r="F121" s="480">
        <v>0</v>
      </c>
      <c r="G121" s="481" t="s">
        <v>841</v>
      </c>
      <c r="H121" s="480" t="s">
        <v>842</v>
      </c>
      <c r="I121" s="486"/>
      <c r="J121" s="487"/>
      <c r="K121" s="475"/>
    </row>
    <row r="122" spans="1:11" ht="27" customHeight="1" x14ac:dyDescent="0.2">
      <c r="A122" s="484" t="s">
        <v>409</v>
      </c>
      <c r="B122" s="473" t="s">
        <v>843</v>
      </c>
      <c r="C122" s="473" t="s">
        <v>844</v>
      </c>
      <c r="D122" s="473" t="s">
        <v>845</v>
      </c>
      <c r="E122" s="473" t="s">
        <v>846</v>
      </c>
      <c r="F122" s="473" t="s">
        <v>847</v>
      </c>
      <c r="G122" s="473" t="s">
        <v>848</v>
      </c>
      <c r="H122" s="473" t="s">
        <v>849</v>
      </c>
      <c r="I122" s="485"/>
      <c r="J122" s="485"/>
      <c r="K122" s="475"/>
    </row>
    <row r="123" spans="1:11" ht="18" customHeight="1" x14ac:dyDescent="0.2">
      <c r="A123" s="476" t="s">
        <v>850</v>
      </c>
      <c r="B123" s="476"/>
      <c r="C123" s="476"/>
      <c r="D123" s="476"/>
      <c r="E123" s="476"/>
      <c r="F123" s="476"/>
      <c r="G123" s="476"/>
      <c r="H123" s="476"/>
      <c r="I123" s="476"/>
      <c r="J123" s="476"/>
      <c r="K123" s="475"/>
    </row>
    <row r="124" spans="1:11" ht="25.5" customHeight="1" x14ac:dyDescent="0.2">
      <c r="A124" s="477" t="s">
        <v>543</v>
      </c>
      <c r="B124" s="478" t="s">
        <v>499</v>
      </c>
      <c r="C124" s="478" t="s">
        <v>499</v>
      </c>
      <c r="D124" s="478" t="s">
        <v>396</v>
      </c>
      <c r="E124" s="478" t="s">
        <v>851</v>
      </c>
      <c r="F124" s="478" t="s">
        <v>851</v>
      </c>
      <c r="G124" s="479" t="s">
        <v>852</v>
      </c>
      <c r="H124" s="478" t="s">
        <v>853</v>
      </c>
      <c r="I124" s="478" t="s">
        <v>427</v>
      </c>
      <c r="J124" s="478" t="s">
        <v>400</v>
      </c>
      <c r="K124" s="475"/>
    </row>
    <row r="125" spans="1:11" ht="20.25" customHeight="1" x14ac:dyDescent="0.2">
      <c r="A125" s="484" t="s">
        <v>854</v>
      </c>
      <c r="B125" s="473" t="s">
        <v>855</v>
      </c>
      <c r="C125" s="473" t="s">
        <v>856</v>
      </c>
      <c r="D125" s="473" t="s">
        <v>857</v>
      </c>
      <c r="E125" s="473" t="s">
        <v>858</v>
      </c>
      <c r="F125" s="473" t="s">
        <v>859</v>
      </c>
      <c r="G125" s="474" t="s">
        <v>860</v>
      </c>
      <c r="H125" s="473" t="s">
        <v>861</v>
      </c>
      <c r="I125" s="485"/>
      <c r="J125" s="485"/>
      <c r="K125" s="475"/>
    </row>
    <row r="126" spans="1:11" ht="18" customHeight="1" x14ac:dyDescent="0.2">
      <c r="A126" s="476" t="s">
        <v>862</v>
      </c>
      <c r="B126" s="476"/>
      <c r="C126" s="476"/>
      <c r="D126" s="476"/>
      <c r="E126" s="476"/>
      <c r="F126" s="476"/>
      <c r="G126" s="476"/>
      <c r="H126" s="476"/>
      <c r="I126" s="476"/>
      <c r="J126" s="476"/>
      <c r="K126" s="475"/>
    </row>
    <row r="127" spans="1:11" ht="27" customHeight="1" x14ac:dyDescent="0.2">
      <c r="A127" s="477" t="s">
        <v>423</v>
      </c>
      <c r="B127" s="478" t="s">
        <v>863</v>
      </c>
      <c r="C127" s="478" t="s">
        <v>499</v>
      </c>
      <c r="D127" s="478" t="s">
        <v>681</v>
      </c>
      <c r="E127" s="478" t="s">
        <v>397</v>
      </c>
      <c r="F127" s="478" t="s">
        <v>397</v>
      </c>
      <c r="G127" s="479" t="s">
        <v>864</v>
      </c>
      <c r="H127" s="478" t="s">
        <v>865</v>
      </c>
      <c r="I127" s="478" t="s">
        <v>553</v>
      </c>
      <c r="J127" s="478" t="s">
        <v>503</v>
      </c>
      <c r="K127" s="475"/>
    </row>
    <row r="128" spans="1:11" ht="27" customHeight="1" x14ac:dyDescent="0.2">
      <c r="A128" s="477" t="s">
        <v>866</v>
      </c>
      <c r="B128" s="478" t="s">
        <v>395</v>
      </c>
      <c r="C128" s="478" t="s">
        <v>395</v>
      </c>
      <c r="D128" s="478" t="s">
        <v>396</v>
      </c>
      <c r="E128" s="478" t="s">
        <v>405</v>
      </c>
      <c r="F128" s="478" t="s">
        <v>397</v>
      </c>
      <c r="G128" s="479" t="s">
        <v>867</v>
      </c>
      <c r="H128" s="478" t="s">
        <v>868</v>
      </c>
      <c r="I128" s="478" t="s">
        <v>476</v>
      </c>
      <c r="J128" s="478" t="s">
        <v>400</v>
      </c>
      <c r="K128" s="475"/>
    </row>
    <row r="129" spans="1:11" ht="27" customHeight="1" x14ac:dyDescent="0.2">
      <c r="A129" s="477" t="s">
        <v>428</v>
      </c>
      <c r="B129" s="478" t="s">
        <v>538</v>
      </c>
      <c r="C129" s="478" t="s">
        <v>538</v>
      </c>
      <c r="D129" s="478" t="s">
        <v>396</v>
      </c>
      <c r="E129" s="478" t="s">
        <v>567</v>
      </c>
      <c r="F129" s="478" t="s">
        <v>397</v>
      </c>
      <c r="G129" s="479" t="s">
        <v>869</v>
      </c>
      <c r="H129" s="478" t="s">
        <v>870</v>
      </c>
      <c r="I129" s="478" t="s">
        <v>553</v>
      </c>
      <c r="J129" s="478" t="s">
        <v>503</v>
      </c>
      <c r="K129" s="475"/>
    </row>
    <row r="130" spans="1:11" ht="20.25" customHeight="1" x14ac:dyDescent="0.2">
      <c r="A130" s="473" t="s">
        <v>406</v>
      </c>
      <c r="B130" s="480">
        <v>66</v>
      </c>
      <c r="C130" s="480">
        <v>60</v>
      </c>
      <c r="D130" s="480">
        <v>6</v>
      </c>
      <c r="E130" s="480" t="s">
        <v>871</v>
      </c>
      <c r="F130" s="480">
        <v>0</v>
      </c>
      <c r="G130" s="481" t="s">
        <v>872</v>
      </c>
      <c r="H130" s="480" t="s">
        <v>873</v>
      </c>
      <c r="I130" s="486"/>
      <c r="J130" s="487"/>
      <c r="K130" s="475"/>
    </row>
    <row r="131" spans="1:11" ht="20.25" customHeight="1" x14ac:dyDescent="0.2">
      <c r="A131" s="484" t="s">
        <v>409</v>
      </c>
      <c r="B131" s="473" t="s">
        <v>874</v>
      </c>
      <c r="C131" s="473" t="s">
        <v>875</v>
      </c>
      <c r="D131" s="473" t="s">
        <v>876</v>
      </c>
      <c r="E131" s="473" t="s">
        <v>877</v>
      </c>
      <c r="F131" s="473" t="s">
        <v>878</v>
      </c>
      <c r="G131" s="474" t="s">
        <v>879</v>
      </c>
      <c r="H131" s="473" t="s">
        <v>880</v>
      </c>
      <c r="I131" s="485"/>
      <c r="J131" s="485"/>
      <c r="K131" s="475"/>
    </row>
  </sheetData>
  <mergeCells count="55">
    <mergeCell ref="I131:J131"/>
    <mergeCell ref="I121:J121"/>
    <mergeCell ref="I122:J122"/>
    <mergeCell ref="A123:J123"/>
    <mergeCell ref="I125:J125"/>
    <mergeCell ref="A126:J126"/>
    <mergeCell ref="I130:J130"/>
    <mergeCell ref="I100:J100"/>
    <mergeCell ref="I101:J101"/>
    <mergeCell ref="A102:J102"/>
    <mergeCell ref="I106:J106"/>
    <mergeCell ref="I107:J107"/>
    <mergeCell ref="A108:J108"/>
    <mergeCell ref="I85:J85"/>
    <mergeCell ref="I86:J86"/>
    <mergeCell ref="A87:J87"/>
    <mergeCell ref="I94:J94"/>
    <mergeCell ref="I95:J95"/>
    <mergeCell ref="A96:J96"/>
    <mergeCell ref="A67:J67"/>
    <mergeCell ref="I69:J69"/>
    <mergeCell ref="A70:J70"/>
    <mergeCell ref="I75:J75"/>
    <mergeCell ref="I76:J76"/>
    <mergeCell ref="A77:J77"/>
    <mergeCell ref="I57:J57"/>
    <mergeCell ref="A58:J58"/>
    <mergeCell ref="I62:J62"/>
    <mergeCell ref="I63:J63"/>
    <mergeCell ref="A64:J64"/>
    <mergeCell ref="I66:J66"/>
    <mergeCell ref="I39:J39"/>
    <mergeCell ref="A40:J40"/>
    <mergeCell ref="I47:J47"/>
    <mergeCell ref="I48:J48"/>
    <mergeCell ref="A49:J49"/>
    <mergeCell ref="I56:J56"/>
    <mergeCell ref="I28:J28"/>
    <mergeCell ref="A29:J29"/>
    <mergeCell ref="I33:J33"/>
    <mergeCell ref="I34:J34"/>
    <mergeCell ref="A35:J35"/>
    <mergeCell ref="I38:J38"/>
    <mergeCell ref="I17:J17"/>
    <mergeCell ref="I18:J18"/>
    <mergeCell ref="A19:J19"/>
    <mergeCell ref="I22:J22"/>
    <mergeCell ref="A24:J24"/>
    <mergeCell ref="I27:J27"/>
    <mergeCell ref="A1:J1"/>
    <mergeCell ref="A2:G2"/>
    <mergeCell ref="A6:J6"/>
    <mergeCell ref="I10:J10"/>
    <mergeCell ref="I11:J11"/>
    <mergeCell ref="A12:J12"/>
  </mergeCells>
  <pageMargins left="0.19685039370078741" right="0.19685039370078741" top="0.19685039370078741" bottom="0.19685039370078741" header="0" footer="0"/>
  <pageSetup paperSize="9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L16" sqref="L16"/>
    </sheetView>
  </sheetViews>
  <sheetFormatPr defaultRowHeight="12" x14ac:dyDescent="0.2"/>
  <cols>
    <col min="1" max="1" width="20.42578125" style="470" customWidth="1"/>
    <col min="2" max="4" width="14.140625" style="470" customWidth="1"/>
    <col min="5" max="5" width="15.140625" style="470" customWidth="1"/>
    <col min="6" max="6" width="14.28515625" style="470" customWidth="1"/>
    <col min="7" max="7" width="10" style="470" customWidth="1"/>
    <col min="8" max="8" width="15.140625" style="470" customWidth="1"/>
    <col min="9" max="9" width="8.7109375" style="470" customWidth="1"/>
    <col min="10" max="10" width="9.140625" style="470"/>
    <col min="11" max="11" width="5.85546875" style="470" customWidth="1"/>
    <col min="12" max="256" width="9.140625" style="470"/>
    <col min="257" max="257" width="20.42578125" style="470" customWidth="1"/>
    <col min="258" max="260" width="14.140625" style="470" customWidth="1"/>
    <col min="261" max="261" width="15.140625" style="470" customWidth="1"/>
    <col min="262" max="262" width="14.28515625" style="470" customWidth="1"/>
    <col min="263" max="263" width="10" style="470" customWidth="1"/>
    <col min="264" max="264" width="15.140625" style="470" customWidth="1"/>
    <col min="265" max="265" width="8.7109375" style="470" customWidth="1"/>
    <col min="266" max="266" width="9.140625" style="470"/>
    <col min="267" max="267" width="5.85546875" style="470" customWidth="1"/>
    <col min="268" max="512" width="9.140625" style="470"/>
    <col min="513" max="513" width="20.42578125" style="470" customWidth="1"/>
    <col min="514" max="516" width="14.140625" style="470" customWidth="1"/>
    <col min="517" max="517" width="15.140625" style="470" customWidth="1"/>
    <col min="518" max="518" width="14.28515625" style="470" customWidth="1"/>
    <col min="519" max="519" width="10" style="470" customWidth="1"/>
    <col min="520" max="520" width="15.140625" style="470" customWidth="1"/>
    <col min="521" max="521" width="8.7109375" style="470" customWidth="1"/>
    <col min="522" max="522" width="9.140625" style="470"/>
    <col min="523" max="523" width="5.85546875" style="470" customWidth="1"/>
    <col min="524" max="768" width="9.140625" style="470"/>
    <col min="769" max="769" width="20.42578125" style="470" customWidth="1"/>
    <col min="770" max="772" width="14.140625" style="470" customWidth="1"/>
    <col min="773" max="773" width="15.140625" style="470" customWidth="1"/>
    <col min="774" max="774" width="14.28515625" style="470" customWidth="1"/>
    <col min="775" max="775" width="10" style="470" customWidth="1"/>
    <col min="776" max="776" width="15.140625" style="470" customWidth="1"/>
    <col min="777" max="777" width="8.7109375" style="470" customWidth="1"/>
    <col min="778" max="778" width="9.140625" style="470"/>
    <col min="779" max="779" width="5.85546875" style="470" customWidth="1"/>
    <col min="780" max="1024" width="9.140625" style="470"/>
    <col min="1025" max="1025" width="20.42578125" style="470" customWidth="1"/>
    <col min="1026" max="1028" width="14.140625" style="470" customWidth="1"/>
    <col min="1029" max="1029" width="15.140625" style="470" customWidth="1"/>
    <col min="1030" max="1030" width="14.28515625" style="470" customWidth="1"/>
    <col min="1031" max="1031" width="10" style="470" customWidth="1"/>
    <col min="1032" max="1032" width="15.140625" style="470" customWidth="1"/>
    <col min="1033" max="1033" width="8.7109375" style="470" customWidth="1"/>
    <col min="1034" max="1034" width="9.140625" style="470"/>
    <col min="1035" max="1035" width="5.85546875" style="470" customWidth="1"/>
    <col min="1036" max="1280" width="9.140625" style="470"/>
    <col min="1281" max="1281" width="20.42578125" style="470" customWidth="1"/>
    <col min="1282" max="1284" width="14.140625" style="470" customWidth="1"/>
    <col min="1285" max="1285" width="15.140625" style="470" customWidth="1"/>
    <col min="1286" max="1286" width="14.28515625" style="470" customWidth="1"/>
    <col min="1287" max="1287" width="10" style="470" customWidth="1"/>
    <col min="1288" max="1288" width="15.140625" style="470" customWidth="1"/>
    <col min="1289" max="1289" width="8.7109375" style="470" customWidth="1"/>
    <col min="1290" max="1290" width="9.140625" style="470"/>
    <col min="1291" max="1291" width="5.85546875" style="470" customWidth="1"/>
    <col min="1292" max="1536" width="9.140625" style="470"/>
    <col min="1537" max="1537" width="20.42578125" style="470" customWidth="1"/>
    <col min="1538" max="1540" width="14.140625" style="470" customWidth="1"/>
    <col min="1541" max="1541" width="15.140625" style="470" customWidth="1"/>
    <col min="1542" max="1542" width="14.28515625" style="470" customWidth="1"/>
    <col min="1543" max="1543" width="10" style="470" customWidth="1"/>
    <col min="1544" max="1544" width="15.140625" style="470" customWidth="1"/>
    <col min="1545" max="1545" width="8.7109375" style="470" customWidth="1"/>
    <col min="1546" max="1546" width="9.140625" style="470"/>
    <col min="1547" max="1547" width="5.85546875" style="470" customWidth="1"/>
    <col min="1548" max="1792" width="9.140625" style="470"/>
    <col min="1793" max="1793" width="20.42578125" style="470" customWidth="1"/>
    <col min="1794" max="1796" width="14.140625" style="470" customWidth="1"/>
    <col min="1797" max="1797" width="15.140625" style="470" customWidth="1"/>
    <col min="1798" max="1798" width="14.28515625" style="470" customWidth="1"/>
    <col min="1799" max="1799" width="10" style="470" customWidth="1"/>
    <col min="1800" max="1800" width="15.140625" style="470" customWidth="1"/>
    <col min="1801" max="1801" width="8.7109375" style="470" customWidth="1"/>
    <col min="1802" max="1802" width="9.140625" style="470"/>
    <col min="1803" max="1803" width="5.85546875" style="470" customWidth="1"/>
    <col min="1804" max="2048" width="9.140625" style="470"/>
    <col min="2049" max="2049" width="20.42578125" style="470" customWidth="1"/>
    <col min="2050" max="2052" width="14.140625" style="470" customWidth="1"/>
    <col min="2053" max="2053" width="15.140625" style="470" customWidth="1"/>
    <col min="2054" max="2054" width="14.28515625" style="470" customWidth="1"/>
    <col min="2055" max="2055" width="10" style="470" customWidth="1"/>
    <col min="2056" max="2056" width="15.140625" style="470" customWidth="1"/>
    <col min="2057" max="2057" width="8.7109375" style="470" customWidth="1"/>
    <col min="2058" max="2058" width="9.140625" style="470"/>
    <col min="2059" max="2059" width="5.85546875" style="470" customWidth="1"/>
    <col min="2060" max="2304" width="9.140625" style="470"/>
    <col min="2305" max="2305" width="20.42578125" style="470" customWidth="1"/>
    <col min="2306" max="2308" width="14.140625" style="470" customWidth="1"/>
    <col min="2309" max="2309" width="15.140625" style="470" customWidth="1"/>
    <col min="2310" max="2310" width="14.28515625" style="470" customWidth="1"/>
    <col min="2311" max="2311" width="10" style="470" customWidth="1"/>
    <col min="2312" max="2312" width="15.140625" style="470" customWidth="1"/>
    <col min="2313" max="2313" width="8.7109375" style="470" customWidth="1"/>
    <col min="2314" max="2314" width="9.140625" style="470"/>
    <col min="2315" max="2315" width="5.85546875" style="470" customWidth="1"/>
    <col min="2316" max="2560" width="9.140625" style="470"/>
    <col min="2561" max="2561" width="20.42578125" style="470" customWidth="1"/>
    <col min="2562" max="2564" width="14.140625" style="470" customWidth="1"/>
    <col min="2565" max="2565" width="15.140625" style="470" customWidth="1"/>
    <col min="2566" max="2566" width="14.28515625" style="470" customWidth="1"/>
    <col min="2567" max="2567" width="10" style="470" customWidth="1"/>
    <col min="2568" max="2568" width="15.140625" style="470" customWidth="1"/>
    <col min="2569" max="2569" width="8.7109375" style="470" customWidth="1"/>
    <col min="2570" max="2570" width="9.140625" style="470"/>
    <col min="2571" max="2571" width="5.85546875" style="470" customWidth="1"/>
    <col min="2572" max="2816" width="9.140625" style="470"/>
    <col min="2817" max="2817" width="20.42578125" style="470" customWidth="1"/>
    <col min="2818" max="2820" width="14.140625" style="470" customWidth="1"/>
    <col min="2821" max="2821" width="15.140625" style="470" customWidth="1"/>
    <col min="2822" max="2822" width="14.28515625" style="470" customWidth="1"/>
    <col min="2823" max="2823" width="10" style="470" customWidth="1"/>
    <col min="2824" max="2824" width="15.140625" style="470" customWidth="1"/>
    <col min="2825" max="2825" width="8.7109375" style="470" customWidth="1"/>
    <col min="2826" max="2826" width="9.140625" style="470"/>
    <col min="2827" max="2827" width="5.85546875" style="470" customWidth="1"/>
    <col min="2828" max="3072" width="9.140625" style="470"/>
    <col min="3073" max="3073" width="20.42578125" style="470" customWidth="1"/>
    <col min="3074" max="3076" width="14.140625" style="470" customWidth="1"/>
    <col min="3077" max="3077" width="15.140625" style="470" customWidth="1"/>
    <col min="3078" max="3078" width="14.28515625" style="470" customWidth="1"/>
    <col min="3079" max="3079" width="10" style="470" customWidth="1"/>
    <col min="3080" max="3080" width="15.140625" style="470" customWidth="1"/>
    <col min="3081" max="3081" width="8.7109375" style="470" customWidth="1"/>
    <col min="3082" max="3082" width="9.140625" style="470"/>
    <col min="3083" max="3083" width="5.85546875" style="470" customWidth="1"/>
    <col min="3084" max="3328" width="9.140625" style="470"/>
    <col min="3329" max="3329" width="20.42578125" style="470" customWidth="1"/>
    <col min="3330" max="3332" width="14.140625" style="470" customWidth="1"/>
    <col min="3333" max="3333" width="15.140625" style="470" customWidth="1"/>
    <col min="3334" max="3334" width="14.28515625" style="470" customWidth="1"/>
    <col min="3335" max="3335" width="10" style="470" customWidth="1"/>
    <col min="3336" max="3336" width="15.140625" style="470" customWidth="1"/>
    <col min="3337" max="3337" width="8.7109375" style="470" customWidth="1"/>
    <col min="3338" max="3338" width="9.140625" style="470"/>
    <col min="3339" max="3339" width="5.85546875" style="470" customWidth="1"/>
    <col min="3340" max="3584" width="9.140625" style="470"/>
    <col min="3585" max="3585" width="20.42578125" style="470" customWidth="1"/>
    <col min="3586" max="3588" width="14.140625" style="470" customWidth="1"/>
    <col min="3589" max="3589" width="15.140625" style="470" customWidth="1"/>
    <col min="3590" max="3590" width="14.28515625" style="470" customWidth="1"/>
    <col min="3591" max="3591" width="10" style="470" customWidth="1"/>
    <col min="3592" max="3592" width="15.140625" style="470" customWidth="1"/>
    <col min="3593" max="3593" width="8.7109375" style="470" customWidth="1"/>
    <col min="3594" max="3594" width="9.140625" style="470"/>
    <col min="3595" max="3595" width="5.85546875" style="470" customWidth="1"/>
    <col min="3596" max="3840" width="9.140625" style="470"/>
    <col min="3841" max="3841" width="20.42578125" style="470" customWidth="1"/>
    <col min="3842" max="3844" width="14.140625" style="470" customWidth="1"/>
    <col min="3845" max="3845" width="15.140625" style="470" customWidth="1"/>
    <col min="3846" max="3846" width="14.28515625" style="470" customWidth="1"/>
    <col min="3847" max="3847" width="10" style="470" customWidth="1"/>
    <col min="3848" max="3848" width="15.140625" style="470" customWidth="1"/>
    <col min="3849" max="3849" width="8.7109375" style="470" customWidth="1"/>
    <col min="3850" max="3850" width="9.140625" style="470"/>
    <col min="3851" max="3851" width="5.85546875" style="470" customWidth="1"/>
    <col min="3852" max="4096" width="9.140625" style="470"/>
    <col min="4097" max="4097" width="20.42578125" style="470" customWidth="1"/>
    <col min="4098" max="4100" width="14.140625" style="470" customWidth="1"/>
    <col min="4101" max="4101" width="15.140625" style="470" customWidth="1"/>
    <col min="4102" max="4102" width="14.28515625" style="470" customWidth="1"/>
    <col min="4103" max="4103" width="10" style="470" customWidth="1"/>
    <col min="4104" max="4104" width="15.140625" style="470" customWidth="1"/>
    <col min="4105" max="4105" width="8.7109375" style="470" customWidth="1"/>
    <col min="4106" max="4106" width="9.140625" style="470"/>
    <col min="4107" max="4107" width="5.85546875" style="470" customWidth="1"/>
    <col min="4108" max="4352" width="9.140625" style="470"/>
    <col min="4353" max="4353" width="20.42578125" style="470" customWidth="1"/>
    <col min="4354" max="4356" width="14.140625" style="470" customWidth="1"/>
    <col min="4357" max="4357" width="15.140625" style="470" customWidth="1"/>
    <col min="4358" max="4358" width="14.28515625" style="470" customWidth="1"/>
    <col min="4359" max="4359" width="10" style="470" customWidth="1"/>
    <col min="4360" max="4360" width="15.140625" style="470" customWidth="1"/>
    <col min="4361" max="4361" width="8.7109375" style="470" customWidth="1"/>
    <col min="4362" max="4362" width="9.140625" style="470"/>
    <col min="4363" max="4363" width="5.85546875" style="470" customWidth="1"/>
    <col min="4364" max="4608" width="9.140625" style="470"/>
    <col min="4609" max="4609" width="20.42578125" style="470" customWidth="1"/>
    <col min="4610" max="4612" width="14.140625" style="470" customWidth="1"/>
    <col min="4613" max="4613" width="15.140625" style="470" customWidth="1"/>
    <col min="4614" max="4614" width="14.28515625" style="470" customWidth="1"/>
    <col min="4615" max="4615" width="10" style="470" customWidth="1"/>
    <col min="4616" max="4616" width="15.140625" style="470" customWidth="1"/>
    <col min="4617" max="4617" width="8.7109375" style="470" customWidth="1"/>
    <col min="4618" max="4618" width="9.140625" style="470"/>
    <col min="4619" max="4619" width="5.85546875" style="470" customWidth="1"/>
    <col min="4620" max="4864" width="9.140625" style="470"/>
    <col min="4865" max="4865" width="20.42578125" style="470" customWidth="1"/>
    <col min="4866" max="4868" width="14.140625" style="470" customWidth="1"/>
    <col min="4869" max="4869" width="15.140625" style="470" customWidth="1"/>
    <col min="4870" max="4870" width="14.28515625" style="470" customWidth="1"/>
    <col min="4871" max="4871" width="10" style="470" customWidth="1"/>
    <col min="4872" max="4872" width="15.140625" style="470" customWidth="1"/>
    <col min="4873" max="4873" width="8.7109375" style="470" customWidth="1"/>
    <col min="4874" max="4874" width="9.140625" style="470"/>
    <col min="4875" max="4875" width="5.85546875" style="470" customWidth="1"/>
    <col min="4876" max="5120" width="9.140625" style="470"/>
    <col min="5121" max="5121" width="20.42578125" style="470" customWidth="1"/>
    <col min="5122" max="5124" width="14.140625" style="470" customWidth="1"/>
    <col min="5125" max="5125" width="15.140625" style="470" customWidth="1"/>
    <col min="5126" max="5126" width="14.28515625" style="470" customWidth="1"/>
    <col min="5127" max="5127" width="10" style="470" customWidth="1"/>
    <col min="5128" max="5128" width="15.140625" style="470" customWidth="1"/>
    <col min="5129" max="5129" width="8.7109375" style="470" customWidth="1"/>
    <col min="5130" max="5130" width="9.140625" style="470"/>
    <col min="5131" max="5131" width="5.85546875" style="470" customWidth="1"/>
    <col min="5132" max="5376" width="9.140625" style="470"/>
    <col min="5377" max="5377" width="20.42578125" style="470" customWidth="1"/>
    <col min="5378" max="5380" width="14.140625" style="470" customWidth="1"/>
    <col min="5381" max="5381" width="15.140625" style="470" customWidth="1"/>
    <col min="5382" max="5382" width="14.28515625" style="470" customWidth="1"/>
    <col min="5383" max="5383" width="10" style="470" customWidth="1"/>
    <col min="5384" max="5384" width="15.140625" style="470" customWidth="1"/>
    <col min="5385" max="5385" width="8.7109375" style="470" customWidth="1"/>
    <col min="5386" max="5386" width="9.140625" style="470"/>
    <col min="5387" max="5387" width="5.85546875" style="470" customWidth="1"/>
    <col min="5388" max="5632" width="9.140625" style="470"/>
    <col min="5633" max="5633" width="20.42578125" style="470" customWidth="1"/>
    <col min="5634" max="5636" width="14.140625" style="470" customWidth="1"/>
    <col min="5637" max="5637" width="15.140625" style="470" customWidth="1"/>
    <col min="5638" max="5638" width="14.28515625" style="470" customWidth="1"/>
    <col min="5639" max="5639" width="10" style="470" customWidth="1"/>
    <col min="5640" max="5640" width="15.140625" style="470" customWidth="1"/>
    <col min="5641" max="5641" width="8.7109375" style="470" customWidth="1"/>
    <col min="5642" max="5642" width="9.140625" style="470"/>
    <col min="5643" max="5643" width="5.85546875" style="470" customWidth="1"/>
    <col min="5644" max="5888" width="9.140625" style="470"/>
    <col min="5889" max="5889" width="20.42578125" style="470" customWidth="1"/>
    <col min="5890" max="5892" width="14.140625" style="470" customWidth="1"/>
    <col min="5893" max="5893" width="15.140625" style="470" customWidth="1"/>
    <col min="5894" max="5894" width="14.28515625" style="470" customWidth="1"/>
    <col min="5895" max="5895" width="10" style="470" customWidth="1"/>
    <col min="5896" max="5896" width="15.140625" style="470" customWidth="1"/>
    <col min="5897" max="5897" width="8.7109375" style="470" customWidth="1"/>
    <col min="5898" max="5898" width="9.140625" style="470"/>
    <col min="5899" max="5899" width="5.85546875" style="470" customWidth="1"/>
    <col min="5900" max="6144" width="9.140625" style="470"/>
    <col min="6145" max="6145" width="20.42578125" style="470" customWidth="1"/>
    <col min="6146" max="6148" width="14.140625" style="470" customWidth="1"/>
    <col min="6149" max="6149" width="15.140625" style="470" customWidth="1"/>
    <col min="6150" max="6150" width="14.28515625" style="470" customWidth="1"/>
    <col min="6151" max="6151" width="10" style="470" customWidth="1"/>
    <col min="6152" max="6152" width="15.140625" style="470" customWidth="1"/>
    <col min="6153" max="6153" width="8.7109375" style="470" customWidth="1"/>
    <col min="6154" max="6154" width="9.140625" style="470"/>
    <col min="6155" max="6155" width="5.85546875" style="470" customWidth="1"/>
    <col min="6156" max="6400" width="9.140625" style="470"/>
    <col min="6401" max="6401" width="20.42578125" style="470" customWidth="1"/>
    <col min="6402" max="6404" width="14.140625" style="470" customWidth="1"/>
    <col min="6405" max="6405" width="15.140625" style="470" customWidth="1"/>
    <col min="6406" max="6406" width="14.28515625" style="470" customWidth="1"/>
    <col min="6407" max="6407" width="10" style="470" customWidth="1"/>
    <col min="6408" max="6408" width="15.140625" style="470" customWidth="1"/>
    <col min="6409" max="6409" width="8.7109375" style="470" customWidth="1"/>
    <col min="6410" max="6410" width="9.140625" style="470"/>
    <col min="6411" max="6411" width="5.85546875" style="470" customWidth="1"/>
    <col min="6412" max="6656" width="9.140625" style="470"/>
    <col min="6657" max="6657" width="20.42578125" style="470" customWidth="1"/>
    <col min="6658" max="6660" width="14.140625" style="470" customWidth="1"/>
    <col min="6661" max="6661" width="15.140625" style="470" customWidth="1"/>
    <col min="6662" max="6662" width="14.28515625" style="470" customWidth="1"/>
    <col min="6663" max="6663" width="10" style="470" customWidth="1"/>
    <col min="6664" max="6664" width="15.140625" style="470" customWidth="1"/>
    <col min="6665" max="6665" width="8.7109375" style="470" customWidth="1"/>
    <col min="6666" max="6666" width="9.140625" style="470"/>
    <col min="6667" max="6667" width="5.85546875" style="470" customWidth="1"/>
    <col min="6668" max="6912" width="9.140625" style="470"/>
    <col min="6913" max="6913" width="20.42578125" style="470" customWidth="1"/>
    <col min="6914" max="6916" width="14.140625" style="470" customWidth="1"/>
    <col min="6917" max="6917" width="15.140625" style="470" customWidth="1"/>
    <col min="6918" max="6918" width="14.28515625" style="470" customWidth="1"/>
    <col min="6919" max="6919" width="10" style="470" customWidth="1"/>
    <col min="6920" max="6920" width="15.140625" style="470" customWidth="1"/>
    <col min="6921" max="6921" width="8.7109375" style="470" customWidth="1"/>
    <col min="6922" max="6922" width="9.140625" style="470"/>
    <col min="6923" max="6923" width="5.85546875" style="470" customWidth="1"/>
    <col min="6924" max="7168" width="9.140625" style="470"/>
    <col min="7169" max="7169" width="20.42578125" style="470" customWidth="1"/>
    <col min="7170" max="7172" width="14.140625" style="470" customWidth="1"/>
    <col min="7173" max="7173" width="15.140625" style="470" customWidth="1"/>
    <col min="7174" max="7174" width="14.28515625" style="470" customWidth="1"/>
    <col min="7175" max="7175" width="10" style="470" customWidth="1"/>
    <col min="7176" max="7176" width="15.140625" style="470" customWidth="1"/>
    <col min="7177" max="7177" width="8.7109375" style="470" customWidth="1"/>
    <col min="7178" max="7178" width="9.140625" style="470"/>
    <col min="7179" max="7179" width="5.85546875" style="470" customWidth="1"/>
    <col min="7180" max="7424" width="9.140625" style="470"/>
    <col min="7425" max="7425" width="20.42578125" style="470" customWidth="1"/>
    <col min="7426" max="7428" width="14.140625" style="470" customWidth="1"/>
    <col min="7429" max="7429" width="15.140625" style="470" customWidth="1"/>
    <col min="7430" max="7430" width="14.28515625" style="470" customWidth="1"/>
    <col min="7431" max="7431" width="10" style="470" customWidth="1"/>
    <col min="7432" max="7432" width="15.140625" style="470" customWidth="1"/>
    <col min="7433" max="7433" width="8.7109375" style="470" customWidth="1"/>
    <col min="7434" max="7434" width="9.140625" style="470"/>
    <col min="7435" max="7435" width="5.85546875" style="470" customWidth="1"/>
    <col min="7436" max="7680" width="9.140625" style="470"/>
    <col min="7681" max="7681" width="20.42578125" style="470" customWidth="1"/>
    <col min="7682" max="7684" width="14.140625" style="470" customWidth="1"/>
    <col min="7685" max="7685" width="15.140625" style="470" customWidth="1"/>
    <col min="7686" max="7686" width="14.28515625" style="470" customWidth="1"/>
    <col min="7687" max="7687" width="10" style="470" customWidth="1"/>
    <col min="7688" max="7688" width="15.140625" style="470" customWidth="1"/>
    <col min="7689" max="7689" width="8.7109375" style="470" customWidth="1"/>
    <col min="7690" max="7690" width="9.140625" style="470"/>
    <col min="7691" max="7691" width="5.85546875" style="470" customWidth="1"/>
    <col min="7692" max="7936" width="9.140625" style="470"/>
    <col min="7937" max="7937" width="20.42578125" style="470" customWidth="1"/>
    <col min="7938" max="7940" width="14.140625" style="470" customWidth="1"/>
    <col min="7941" max="7941" width="15.140625" style="470" customWidth="1"/>
    <col min="7942" max="7942" width="14.28515625" style="470" customWidth="1"/>
    <col min="7943" max="7943" width="10" style="470" customWidth="1"/>
    <col min="7944" max="7944" width="15.140625" style="470" customWidth="1"/>
    <col min="7945" max="7945" width="8.7109375" style="470" customWidth="1"/>
    <col min="7946" max="7946" width="9.140625" style="470"/>
    <col min="7947" max="7947" width="5.85546875" style="470" customWidth="1"/>
    <col min="7948" max="8192" width="9.140625" style="470"/>
    <col min="8193" max="8193" width="20.42578125" style="470" customWidth="1"/>
    <col min="8194" max="8196" width="14.140625" style="470" customWidth="1"/>
    <col min="8197" max="8197" width="15.140625" style="470" customWidth="1"/>
    <col min="8198" max="8198" width="14.28515625" style="470" customWidth="1"/>
    <col min="8199" max="8199" width="10" style="470" customWidth="1"/>
    <col min="8200" max="8200" width="15.140625" style="470" customWidth="1"/>
    <col min="8201" max="8201" width="8.7109375" style="470" customWidth="1"/>
    <col min="8202" max="8202" width="9.140625" style="470"/>
    <col min="8203" max="8203" width="5.85546875" style="470" customWidth="1"/>
    <col min="8204" max="8448" width="9.140625" style="470"/>
    <col min="8449" max="8449" width="20.42578125" style="470" customWidth="1"/>
    <col min="8450" max="8452" width="14.140625" style="470" customWidth="1"/>
    <col min="8453" max="8453" width="15.140625" style="470" customWidth="1"/>
    <col min="8454" max="8454" width="14.28515625" style="470" customWidth="1"/>
    <col min="8455" max="8455" width="10" style="470" customWidth="1"/>
    <col min="8456" max="8456" width="15.140625" style="470" customWidth="1"/>
    <col min="8457" max="8457" width="8.7109375" style="470" customWidth="1"/>
    <col min="8458" max="8458" width="9.140625" style="470"/>
    <col min="8459" max="8459" width="5.85546875" style="470" customWidth="1"/>
    <col min="8460" max="8704" width="9.140625" style="470"/>
    <col min="8705" max="8705" width="20.42578125" style="470" customWidth="1"/>
    <col min="8706" max="8708" width="14.140625" style="470" customWidth="1"/>
    <col min="8709" max="8709" width="15.140625" style="470" customWidth="1"/>
    <col min="8710" max="8710" width="14.28515625" style="470" customWidth="1"/>
    <col min="8711" max="8711" width="10" style="470" customWidth="1"/>
    <col min="8712" max="8712" width="15.140625" style="470" customWidth="1"/>
    <col min="8713" max="8713" width="8.7109375" style="470" customWidth="1"/>
    <col min="8714" max="8714" width="9.140625" style="470"/>
    <col min="8715" max="8715" width="5.85546875" style="470" customWidth="1"/>
    <col min="8716" max="8960" width="9.140625" style="470"/>
    <col min="8961" max="8961" width="20.42578125" style="470" customWidth="1"/>
    <col min="8962" max="8964" width="14.140625" style="470" customWidth="1"/>
    <col min="8965" max="8965" width="15.140625" style="470" customWidth="1"/>
    <col min="8966" max="8966" width="14.28515625" style="470" customWidth="1"/>
    <col min="8967" max="8967" width="10" style="470" customWidth="1"/>
    <col min="8968" max="8968" width="15.140625" style="470" customWidth="1"/>
    <col min="8969" max="8969" width="8.7109375" style="470" customWidth="1"/>
    <col min="8970" max="8970" width="9.140625" style="470"/>
    <col min="8971" max="8971" width="5.85546875" style="470" customWidth="1"/>
    <col min="8972" max="9216" width="9.140625" style="470"/>
    <col min="9217" max="9217" width="20.42578125" style="470" customWidth="1"/>
    <col min="9218" max="9220" width="14.140625" style="470" customWidth="1"/>
    <col min="9221" max="9221" width="15.140625" style="470" customWidth="1"/>
    <col min="9222" max="9222" width="14.28515625" style="470" customWidth="1"/>
    <col min="9223" max="9223" width="10" style="470" customWidth="1"/>
    <col min="9224" max="9224" width="15.140625" style="470" customWidth="1"/>
    <col min="9225" max="9225" width="8.7109375" style="470" customWidth="1"/>
    <col min="9226" max="9226" width="9.140625" style="470"/>
    <col min="9227" max="9227" width="5.85546875" style="470" customWidth="1"/>
    <col min="9228" max="9472" width="9.140625" style="470"/>
    <col min="9473" max="9473" width="20.42578125" style="470" customWidth="1"/>
    <col min="9474" max="9476" width="14.140625" style="470" customWidth="1"/>
    <col min="9477" max="9477" width="15.140625" style="470" customWidth="1"/>
    <col min="9478" max="9478" width="14.28515625" style="470" customWidth="1"/>
    <col min="9479" max="9479" width="10" style="470" customWidth="1"/>
    <col min="9480" max="9480" width="15.140625" style="470" customWidth="1"/>
    <col min="9481" max="9481" width="8.7109375" style="470" customWidth="1"/>
    <col min="9482" max="9482" width="9.140625" style="470"/>
    <col min="9483" max="9483" width="5.85546875" style="470" customWidth="1"/>
    <col min="9484" max="9728" width="9.140625" style="470"/>
    <col min="9729" max="9729" width="20.42578125" style="470" customWidth="1"/>
    <col min="9730" max="9732" width="14.140625" style="470" customWidth="1"/>
    <col min="9733" max="9733" width="15.140625" style="470" customWidth="1"/>
    <col min="9734" max="9734" width="14.28515625" style="470" customWidth="1"/>
    <col min="9735" max="9735" width="10" style="470" customWidth="1"/>
    <col min="9736" max="9736" width="15.140625" style="470" customWidth="1"/>
    <col min="9737" max="9737" width="8.7109375" style="470" customWidth="1"/>
    <col min="9738" max="9738" width="9.140625" style="470"/>
    <col min="9739" max="9739" width="5.85546875" style="470" customWidth="1"/>
    <col min="9740" max="9984" width="9.140625" style="470"/>
    <col min="9985" max="9985" width="20.42578125" style="470" customWidth="1"/>
    <col min="9986" max="9988" width="14.140625" style="470" customWidth="1"/>
    <col min="9989" max="9989" width="15.140625" style="470" customWidth="1"/>
    <col min="9990" max="9990" width="14.28515625" style="470" customWidth="1"/>
    <col min="9991" max="9991" width="10" style="470" customWidth="1"/>
    <col min="9992" max="9992" width="15.140625" style="470" customWidth="1"/>
    <col min="9993" max="9993" width="8.7109375" style="470" customWidth="1"/>
    <col min="9994" max="9994" width="9.140625" style="470"/>
    <col min="9995" max="9995" width="5.85546875" style="470" customWidth="1"/>
    <col min="9996" max="10240" width="9.140625" style="470"/>
    <col min="10241" max="10241" width="20.42578125" style="470" customWidth="1"/>
    <col min="10242" max="10244" width="14.140625" style="470" customWidth="1"/>
    <col min="10245" max="10245" width="15.140625" style="470" customWidth="1"/>
    <col min="10246" max="10246" width="14.28515625" style="470" customWidth="1"/>
    <col min="10247" max="10247" width="10" style="470" customWidth="1"/>
    <col min="10248" max="10248" width="15.140625" style="470" customWidth="1"/>
    <col min="10249" max="10249" width="8.7109375" style="470" customWidth="1"/>
    <col min="10250" max="10250" width="9.140625" style="470"/>
    <col min="10251" max="10251" width="5.85546875" style="470" customWidth="1"/>
    <col min="10252" max="10496" width="9.140625" style="470"/>
    <col min="10497" max="10497" width="20.42578125" style="470" customWidth="1"/>
    <col min="10498" max="10500" width="14.140625" style="470" customWidth="1"/>
    <col min="10501" max="10501" width="15.140625" style="470" customWidth="1"/>
    <col min="10502" max="10502" width="14.28515625" style="470" customWidth="1"/>
    <col min="10503" max="10503" width="10" style="470" customWidth="1"/>
    <col min="10504" max="10504" width="15.140625" style="470" customWidth="1"/>
    <col min="10505" max="10505" width="8.7109375" style="470" customWidth="1"/>
    <col min="10506" max="10506" width="9.140625" style="470"/>
    <col min="10507" max="10507" width="5.85546875" style="470" customWidth="1"/>
    <col min="10508" max="10752" width="9.140625" style="470"/>
    <col min="10753" max="10753" width="20.42578125" style="470" customWidth="1"/>
    <col min="10754" max="10756" width="14.140625" style="470" customWidth="1"/>
    <col min="10757" max="10757" width="15.140625" style="470" customWidth="1"/>
    <col min="10758" max="10758" width="14.28515625" style="470" customWidth="1"/>
    <col min="10759" max="10759" width="10" style="470" customWidth="1"/>
    <col min="10760" max="10760" width="15.140625" style="470" customWidth="1"/>
    <col min="10761" max="10761" width="8.7109375" style="470" customWidth="1"/>
    <col min="10762" max="10762" width="9.140625" style="470"/>
    <col min="10763" max="10763" width="5.85546875" style="470" customWidth="1"/>
    <col min="10764" max="11008" width="9.140625" style="470"/>
    <col min="11009" max="11009" width="20.42578125" style="470" customWidth="1"/>
    <col min="11010" max="11012" width="14.140625" style="470" customWidth="1"/>
    <col min="11013" max="11013" width="15.140625" style="470" customWidth="1"/>
    <col min="11014" max="11014" width="14.28515625" style="470" customWidth="1"/>
    <col min="11015" max="11015" width="10" style="470" customWidth="1"/>
    <col min="11016" max="11016" width="15.140625" style="470" customWidth="1"/>
    <col min="11017" max="11017" width="8.7109375" style="470" customWidth="1"/>
    <col min="11018" max="11018" width="9.140625" style="470"/>
    <col min="11019" max="11019" width="5.85546875" style="470" customWidth="1"/>
    <col min="11020" max="11264" width="9.140625" style="470"/>
    <col min="11265" max="11265" width="20.42578125" style="470" customWidth="1"/>
    <col min="11266" max="11268" width="14.140625" style="470" customWidth="1"/>
    <col min="11269" max="11269" width="15.140625" style="470" customWidth="1"/>
    <col min="11270" max="11270" width="14.28515625" style="470" customWidth="1"/>
    <col min="11271" max="11271" width="10" style="470" customWidth="1"/>
    <col min="11272" max="11272" width="15.140625" style="470" customWidth="1"/>
    <col min="11273" max="11273" width="8.7109375" style="470" customWidth="1"/>
    <col min="11274" max="11274" width="9.140625" style="470"/>
    <col min="11275" max="11275" width="5.85546875" style="470" customWidth="1"/>
    <col min="11276" max="11520" width="9.140625" style="470"/>
    <col min="11521" max="11521" width="20.42578125" style="470" customWidth="1"/>
    <col min="11522" max="11524" width="14.140625" style="470" customWidth="1"/>
    <col min="11525" max="11525" width="15.140625" style="470" customWidth="1"/>
    <col min="11526" max="11526" width="14.28515625" style="470" customWidth="1"/>
    <col min="11527" max="11527" width="10" style="470" customWidth="1"/>
    <col min="11528" max="11528" width="15.140625" style="470" customWidth="1"/>
    <col min="11529" max="11529" width="8.7109375" style="470" customWidth="1"/>
    <col min="11530" max="11530" width="9.140625" style="470"/>
    <col min="11531" max="11531" width="5.85546875" style="470" customWidth="1"/>
    <col min="11532" max="11776" width="9.140625" style="470"/>
    <col min="11777" max="11777" width="20.42578125" style="470" customWidth="1"/>
    <col min="11778" max="11780" width="14.140625" style="470" customWidth="1"/>
    <col min="11781" max="11781" width="15.140625" style="470" customWidth="1"/>
    <col min="11782" max="11782" width="14.28515625" style="470" customWidth="1"/>
    <col min="11783" max="11783" width="10" style="470" customWidth="1"/>
    <col min="11784" max="11784" width="15.140625" style="470" customWidth="1"/>
    <col min="11785" max="11785" width="8.7109375" style="470" customWidth="1"/>
    <col min="11786" max="11786" width="9.140625" style="470"/>
    <col min="11787" max="11787" width="5.85546875" style="470" customWidth="1"/>
    <col min="11788" max="12032" width="9.140625" style="470"/>
    <col min="12033" max="12033" width="20.42578125" style="470" customWidth="1"/>
    <col min="12034" max="12036" width="14.140625" style="470" customWidth="1"/>
    <col min="12037" max="12037" width="15.140625" style="470" customWidth="1"/>
    <col min="12038" max="12038" width="14.28515625" style="470" customWidth="1"/>
    <col min="12039" max="12039" width="10" style="470" customWidth="1"/>
    <col min="12040" max="12040" width="15.140625" style="470" customWidth="1"/>
    <col min="12041" max="12041" width="8.7109375" style="470" customWidth="1"/>
    <col min="12042" max="12042" width="9.140625" style="470"/>
    <col min="12043" max="12043" width="5.85546875" style="470" customWidth="1"/>
    <col min="12044" max="12288" width="9.140625" style="470"/>
    <col min="12289" max="12289" width="20.42578125" style="470" customWidth="1"/>
    <col min="12290" max="12292" width="14.140625" style="470" customWidth="1"/>
    <col min="12293" max="12293" width="15.140625" style="470" customWidth="1"/>
    <col min="12294" max="12294" width="14.28515625" style="470" customWidth="1"/>
    <col min="12295" max="12295" width="10" style="470" customWidth="1"/>
    <col min="12296" max="12296" width="15.140625" style="470" customWidth="1"/>
    <col min="12297" max="12297" width="8.7109375" style="470" customWidth="1"/>
    <col min="12298" max="12298" width="9.140625" style="470"/>
    <col min="12299" max="12299" width="5.85546875" style="470" customWidth="1"/>
    <col min="12300" max="12544" width="9.140625" style="470"/>
    <col min="12545" max="12545" width="20.42578125" style="470" customWidth="1"/>
    <col min="12546" max="12548" width="14.140625" style="470" customWidth="1"/>
    <col min="12549" max="12549" width="15.140625" style="470" customWidth="1"/>
    <col min="12550" max="12550" width="14.28515625" style="470" customWidth="1"/>
    <col min="12551" max="12551" width="10" style="470" customWidth="1"/>
    <col min="12552" max="12552" width="15.140625" style="470" customWidth="1"/>
    <col min="12553" max="12553" width="8.7109375" style="470" customWidth="1"/>
    <col min="12554" max="12554" width="9.140625" style="470"/>
    <col min="12555" max="12555" width="5.85546875" style="470" customWidth="1"/>
    <col min="12556" max="12800" width="9.140625" style="470"/>
    <col min="12801" max="12801" width="20.42578125" style="470" customWidth="1"/>
    <col min="12802" max="12804" width="14.140625" style="470" customWidth="1"/>
    <col min="12805" max="12805" width="15.140625" style="470" customWidth="1"/>
    <col min="12806" max="12806" width="14.28515625" style="470" customWidth="1"/>
    <col min="12807" max="12807" width="10" style="470" customWidth="1"/>
    <col min="12808" max="12808" width="15.140625" style="470" customWidth="1"/>
    <col min="12809" max="12809" width="8.7109375" style="470" customWidth="1"/>
    <col min="12810" max="12810" width="9.140625" style="470"/>
    <col min="12811" max="12811" width="5.85546875" style="470" customWidth="1"/>
    <col min="12812" max="13056" width="9.140625" style="470"/>
    <col min="13057" max="13057" width="20.42578125" style="470" customWidth="1"/>
    <col min="13058" max="13060" width="14.140625" style="470" customWidth="1"/>
    <col min="13061" max="13061" width="15.140625" style="470" customWidth="1"/>
    <col min="13062" max="13062" width="14.28515625" style="470" customWidth="1"/>
    <col min="13063" max="13063" width="10" style="470" customWidth="1"/>
    <col min="13064" max="13064" width="15.140625" style="470" customWidth="1"/>
    <col min="13065" max="13065" width="8.7109375" style="470" customWidth="1"/>
    <col min="13066" max="13066" width="9.140625" style="470"/>
    <col min="13067" max="13067" width="5.85546875" style="470" customWidth="1"/>
    <col min="13068" max="13312" width="9.140625" style="470"/>
    <col min="13313" max="13313" width="20.42578125" style="470" customWidth="1"/>
    <col min="13314" max="13316" width="14.140625" style="470" customWidth="1"/>
    <col min="13317" max="13317" width="15.140625" style="470" customWidth="1"/>
    <col min="13318" max="13318" width="14.28515625" style="470" customWidth="1"/>
    <col min="13319" max="13319" width="10" style="470" customWidth="1"/>
    <col min="13320" max="13320" width="15.140625" style="470" customWidth="1"/>
    <col min="13321" max="13321" width="8.7109375" style="470" customWidth="1"/>
    <col min="13322" max="13322" width="9.140625" style="470"/>
    <col min="13323" max="13323" width="5.85546875" style="470" customWidth="1"/>
    <col min="13324" max="13568" width="9.140625" style="470"/>
    <col min="13569" max="13569" width="20.42578125" style="470" customWidth="1"/>
    <col min="13570" max="13572" width="14.140625" style="470" customWidth="1"/>
    <col min="13573" max="13573" width="15.140625" style="470" customWidth="1"/>
    <col min="13574" max="13574" width="14.28515625" style="470" customWidth="1"/>
    <col min="13575" max="13575" width="10" style="470" customWidth="1"/>
    <col min="13576" max="13576" width="15.140625" style="470" customWidth="1"/>
    <col min="13577" max="13577" width="8.7109375" style="470" customWidth="1"/>
    <col min="13578" max="13578" width="9.140625" style="470"/>
    <col min="13579" max="13579" width="5.85546875" style="470" customWidth="1"/>
    <col min="13580" max="13824" width="9.140625" style="470"/>
    <col min="13825" max="13825" width="20.42578125" style="470" customWidth="1"/>
    <col min="13826" max="13828" width="14.140625" style="470" customWidth="1"/>
    <col min="13829" max="13829" width="15.140625" style="470" customWidth="1"/>
    <col min="13830" max="13830" width="14.28515625" style="470" customWidth="1"/>
    <col min="13831" max="13831" width="10" style="470" customWidth="1"/>
    <col min="13832" max="13832" width="15.140625" style="470" customWidth="1"/>
    <col min="13833" max="13833" width="8.7109375" style="470" customWidth="1"/>
    <col min="13834" max="13834" width="9.140625" style="470"/>
    <col min="13835" max="13835" width="5.85546875" style="470" customWidth="1"/>
    <col min="13836" max="14080" width="9.140625" style="470"/>
    <col min="14081" max="14081" width="20.42578125" style="470" customWidth="1"/>
    <col min="14082" max="14084" width="14.140625" style="470" customWidth="1"/>
    <col min="14085" max="14085" width="15.140625" style="470" customWidth="1"/>
    <col min="14086" max="14086" width="14.28515625" style="470" customWidth="1"/>
    <col min="14087" max="14087" width="10" style="470" customWidth="1"/>
    <col min="14088" max="14088" width="15.140625" style="470" customWidth="1"/>
    <col min="14089" max="14089" width="8.7109375" style="470" customWidth="1"/>
    <col min="14090" max="14090" width="9.140625" style="470"/>
    <col min="14091" max="14091" width="5.85546875" style="470" customWidth="1"/>
    <col min="14092" max="14336" width="9.140625" style="470"/>
    <col min="14337" max="14337" width="20.42578125" style="470" customWidth="1"/>
    <col min="14338" max="14340" width="14.140625" style="470" customWidth="1"/>
    <col min="14341" max="14341" width="15.140625" style="470" customWidth="1"/>
    <col min="14342" max="14342" width="14.28515625" style="470" customWidth="1"/>
    <col min="14343" max="14343" width="10" style="470" customWidth="1"/>
    <col min="14344" max="14344" width="15.140625" style="470" customWidth="1"/>
    <col min="14345" max="14345" width="8.7109375" style="470" customWidth="1"/>
    <col min="14346" max="14346" width="9.140625" style="470"/>
    <col min="14347" max="14347" width="5.85546875" style="470" customWidth="1"/>
    <col min="14348" max="14592" width="9.140625" style="470"/>
    <col min="14593" max="14593" width="20.42578125" style="470" customWidth="1"/>
    <col min="14594" max="14596" width="14.140625" style="470" customWidth="1"/>
    <col min="14597" max="14597" width="15.140625" style="470" customWidth="1"/>
    <col min="14598" max="14598" width="14.28515625" style="470" customWidth="1"/>
    <col min="14599" max="14599" width="10" style="470" customWidth="1"/>
    <col min="14600" max="14600" width="15.140625" style="470" customWidth="1"/>
    <col min="14601" max="14601" width="8.7109375" style="470" customWidth="1"/>
    <col min="14602" max="14602" width="9.140625" style="470"/>
    <col min="14603" max="14603" width="5.85546875" style="470" customWidth="1"/>
    <col min="14604" max="14848" width="9.140625" style="470"/>
    <col min="14849" max="14849" width="20.42578125" style="470" customWidth="1"/>
    <col min="14850" max="14852" width="14.140625" style="470" customWidth="1"/>
    <col min="14853" max="14853" width="15.140625" style="470" customWidth="1"/>
    <col min="14854" max="14854" width="14.28515625" style="470" customWidth="1"/>
    <col min="14855" max="14855" width="10" style="470" customWidth="1"/>
    <col min="14856" max="14856" width="15.140625" style="470" customWidth="1"/>
    <col min="14857" max="14857" width="8.7109375" style="470" customWidth="1"/>
    <col min="14858" max="14858" width="9.140625" style="470"/>
    <col min="14859" max="14859" width="5.85546875" style="470" customWidth="1"/>
    <col min="14860" max="15104" width="9.140625" style="470"/>
    <col min="15105" max="15105" width="20.42578125" style="470" customWidth="1"/>
    <col min="15106" max="15108" width="14.140625" style="470" customWidth="1"/>
    <col min="15109" max="15109" width="15.140625" style="470" customWidth="1"/>
    <col min="15110" max="15110" width="14.28515625" style="470" customWidth="1"/>
    <col min="15111" max="15111" width="10" style="470" customWidth="1"/>
    <col min="15112" max="15112" width="15.140625" style="470" customWidth="1"/>
    <col min="15113" max="15113" width="8.7109375" style="470" customWidth="1"/>
    <col min="15114" max="15114" width="9.140625" style="470"/>
    <col min="15115" max="15115" width="5.85546875" style="470" customWidth="1"/>
    <col min="15116" max="15360" width="9.140625" style="470"/>
    <col min="15361" max="15361" width="20.42578125" style="470" customWidth="1"/>
    <col min="15362" max="15364" width="14.140625" style="470" customWidth="1"/>
    <col min="15365" max="15365" width="15.140625" style="470" customWidth="1"/>
    <col min="15366" max="15366" width="14.28515625" style="470" customWidth="1"/>
    <col min="15367" max="15367" width="10" style="470" customWidth="1"/>
    <col min="15368" max="15368" width="15.140625" style="470" customWidth="1"/>
    <col min="15369" max="15369" width="8.7109375" style="470" customWidth="1"/>
    <col min="15370" max="15370" width="9.140625" style="470"/>
    <col min="15371" max="15371" width="5.85546875" style="470" customWidth="1"/>
    <col min="15372" max="15616" width="9.140625" style="470"/>
    <col min="15617" max="15617" width="20.42578125" style="470" customWidth="1"/>
    <col min="15618" max="15620" width="14.140625" style="470" customWidth="1"/>
    <col min="15621" max="15621" width="15.140625" style="470" customWidth="1"/>
    <col min="15622" max="15622" width="14.28515625" style="470" customWidth="1"/>
    <col min="15623" max="15623" width="10" style="470" customWidth="1"/>
    <col min="15624" max="15624" width="15.140625" style="470" customWidth="1"/>
    <col min="15625" max="15625" width="8.7109375" style="470" customWidth="1"/>
    <col min="15626" max="15626" width="9.140625" style="470"/>
    <col min="15627" max="15627" width="5.85546875" style="470" customWidth="1"/>
    <col min="15628" max="15872" width="9.140625" style="470"/>
    <col min="15873" max="15873" width="20.42578125" style="470" customWidth="1"/>
    <col min="15874" max="15876" width="14.140625" style="470" customWidth="1"/>
    <col min="15877" max="15877" width="15.140625" style="470" customWidth="1"/>
    <col min="15878" max="15878" width="14.28515625" style="470" customWidth="1"/>
    <col min="15879" max="15879" width="10" style="470" customWidth="1"/>
    <col min="15880" max="15880" width="15.140625" style="470" customWidth="1"/>
    <col min="15881" max="15881" width="8.7109375" style="470" customWidth="1"/>
    <col min="15882" max="15882" width="9.140625" style="470"/>
    <col min="15883" max="15883" width="5.85546875" style="470" customWidth="1"/>
    <col min="15884" max="16128" width="9.140625" style="470"/>
    <col min="16129" max="16129" width="20.42578125" style="470" customWidth="1"/>
    <col min="16130" max="16132" width="14.140625" style="470" customWidth="1"/>
    <col min="16133" max="16133" width="15.140625" style="470" customWidth="1"/>
    <col min="16134" max="16134" width="14.28515625" style="470" customWidth="1"/>
    <col min="16135" max="16135" width="10" style="470" customWidth="1"/>
    <col min="16136" max="16136" width="15.140625" style="470" customWidth="1"/>
    <col min="16137" max="16137" width="8.7109375" style="470" customWidth="1"/>
    <col min="16138" max="16138" width="9.140625" style="470"/>
    <col min="16139" max="16139" width="5.85546875" style="470" customWidth="1"/>
    <col min="16140" max="16384" width="9.140625" style="470"/>
  </cols>
  <sheetData>
    <row r="1" spans="1:11" ht="17.649999999999999" customHeight="1" x14ac:dyDescent="0.2">
      <c r="A1" s="468" t="s">
        <v>380</v>
      </c>
      <c r="B1" s="468"/>
      <c r="C1" s="468"/>
      <c r="D1" s="468"/>
      <c r="E1" s="468"/>
      <c r="F1" s="468"/>
      <c r="G1" s="468"/>
      <c r="H1" s="468"/>
      <c r="I1" s="468"/>
      <c r="J1" s="468"/>
      <c r="K1" s="469"/>
    </row>
    <row r="2" spans="1:11" ht="15" customHeight="1" x14ac:dyDescent="0.2">
      <c r="A2" s="471" t="s">
        <v>881</v>
      </c>
      <c r="B2" s="471"/>
      <c r="C2" s="471"/>
      <c r="D2" s="471"/>
      <c r="E2" s="471"/>
      <c r="F2" s="471"/>
      <c r="G2" s="471"/>
    </row>
    <row r="3" spans="1:11" ht="15.75" customHeight="1" x14ac:dyDescent="0.2">
      <c r="A3" s="498" t="s">
        <v>882</v>
      </c>
      <c r="B3" s="498"/>
      <c r="C3" s="498"/>
      <c r="D3" s="498"/>
      <c r="E3" s="498"/>
      <c r="F3" s="498"/>
      <c r="G3" s="498"/>
    </row>
    <row r="4" spans="1:11" ht="36.75" customHeight="1" x14ac:dyDescent="0.2">
      <c r="A4" s="473" t="s">
        <v>383</v>
      </c>
      <c r="B4" s="473" t="s">
        <v>384</v>
      </c>
      <c r="C4" s="473" t="s">
        <v>385</v>
      </c>
      <c r="D4" s="473" t="s">
        <v>386</v>
      </c>
      <c r="E4" s="473" t="s">
        <v>387</v>
      </c>
      <c r="F4" s="473" t="s">
        <v>388</v>
      </c>
      <c r="G4" s="473" t="s">
        <v>389</v>
      </c>
      <c r="H4" s="473" t="s">
        <v>390</v>
      </c>
      <c r="I4" s="473" t="s">
        <v>391</v>
      </c>
      <c r="J4" s="473" t="s">
        <v>392</v>
      </c>
      <c r="K4" s="475"/>
    </row>
    <row r="5" spans="1:11" ht="11.85" customHeight="1" x14ac:dyDescent="0.2">
      <c r="A5" s="476" t="s">
        <v>515</v>
      </c>
      <c r="B5" s="476"/>
      <c r="C5" s="476"/>
      <c r="D5" s="476"/>
      <c r="E5" s="476"/>
      <c r="F5" s="476"/>
      <c r="G5" s="476"/>
      <c r="H5" s="476"/>
      <c r="I5" s="476"/>
      <c r="J5" s="476"/>
      <c r="K5" s="475"/>
    </row>
    <row r="6" spans="1:11" ht="25.5" customHeight="1" x14ac:dyDescent="0.2">
      <c r="A6" s="477" t="s">
        <v>463</v>
      </c>
      <c r="B6" s="478" t="s">
        <v>516</v>
      </c>
      <c r="C6" s="478" t="s">
        <v>516</v>
      </c>
      <c r="D6" s="478" t="s">
        <v>396</v>
      </c>
      <c r="E6" s="478" t="s">
        <v>517</v>
      </c>
      <c r="F6" s="478" t="s">
        <v>518</v>
      </c>
      <c r="G6" s="478" t="s">
        <v>519</v>
      </c>
      <c r="H6" s="478" t="s">
        <v>520</v>
      </c>
      <c r="I6" s="478" t="s">
        <v>521</v>
      </c>
      <c r="J6" s="478" t="s">
        <v>400</v>
      </c>
      <c r="K6" s="475"/>
    </row>
    <row r="7" spans="1:11" ht="24" customHeight="1" x14ac:dyDescent="0.2">
      <c r="A7" s="478" t="s">
        <v>432</v>
      </c>
      <c r="B7" s="478" t="s">
        <v>522</v>
      </c>
      <c r="C7" s="478" t="s">
        <v>396</v>
      </c>
      <c r="D7" s="478" t="s">
        <v>522</v>
      </c>
      <c r="E7" s="478" t="s">
        <v>523</v>
      </c>
      <c r="F7" s="478" t="s">
        <v>397</v>
      </c>
      <c r="G7" s="478" t="s">
        <v>524</v>
      </c>
      <c r="H7" s="479" t="s">
        <v>525</v>
      </c>
      <c r="I7" s="499" t="s">
        <v>396</v>
      </c>
      <c r="J7" s="499" t="s">
        <v>503</v>
      </c>
      <c r="K7" s="495"/>
    </row>
    <row r="8" spans="1:11" ht="24" customHeight="1" x14ac:dyDescent="0.2">
      <c r="A8" s="492" t="s">
        <v>406</v>
      </c>
      <c r="B8" s="500">
        <v>125</v>
      </c>
      <c r="C8" s="500">
        <v>120</v>
      </c>
      <c r="D8" s="500">
        <v>5</v>
      </c>
      <c r="E8" s="492" t="s">
        <v>517</v>
      </c>
      <c r="F8" s="500" t="s">
        <v>526</v>
      </c>
      <c r="G8" s="500" t="s">
        <v>883</v>
      </c>
      <c r="H8" s="500" t="s">
        <v>884</v>
      </c>
      <c r="I8" s="501"/>
      <c r="J8" s="501"/>
      <c r="K8" s="495"/>
    </row>
    <row r="9" spans="1:11" ht="24" customHeight="1" x14ac:dyDescent="0.2">
      <c r="A9" s="502" t="s">
        <v>409</v>
      </c>
      <c r="B9" s="492" t="s">
        <v>529</v>
      </c>
      <c r="C9" s="492" t="s">
        <v>530</v>
      </c>
      <c r="D9" s="492" t="s">
        <v>395</v>
      </c>
      <c r="E9" s="492" t="s">
        <v>531</v>
      </c>
      <c r="F9" s="492" t="s">
        <v>532</v>
      </c>
      <c r="G9" s="492" t="s">
        <v>533</v>
      </c>
      <c r="H9" s="492" t="s">
        <v>534</v>
      </c>
      <c r="I9" s="496"/>
      <c r="J9" s="496"/>
      <c r="K9" s="495"/>
    </row>
    <row r="10" spans="1:11" ht="24" customHeight="1" x14ac:dyDescent="0.2">
      <c r="A10" s="497" t="s">
        <v>608</v>
      </c>
      <c r="B10" s="497"/>
      <c r="C10" s="497"/>
      <c r="D10" s="497"/>
      <c r="E10" s="497"/>
      <c r="F10" s="497"/>
      <c r="G10" s="497"/>
      <c r="H10" s="497"/>
      <c r="I10" s="497"/>
      <c r="J10" s="497"/>
      <c r="K10" s="475"/>
    </row>
    <row r="11" spans="1:11" ht="24" customHeight="1" x14ac:dyDescent="0.2">
      <c r="A11" s="477" t="s">
        <v>536</v>
      </c>
      <c r="B11" s="478" t="s">
        <v>561</v>
      </c>
      <c r="C11" s="478" t="s">
        <v>561</v>
      </c>
      <c r="D11" s="478" t="s">
        <v>396</v>
      </c>
      <c r="E11" s="478" t="s">
        <v>609</v>
      </c>
      <c r="F11" s="478" t="s">
        <v>610</v>
      </c>
      <c r="G11" s="478" t="s">
        <v>611</v>
      </c>
      <c r="H11" s="478" t="s">
        <v>612</v>
      </c>
      <c r="I11" s="478" t="s">
        <v>613</v>
      </c>
      <c r="J11" s="478" t="s">
        <v>400</v>
      </c>
      <c r="K11" s="475"/>
    </row>
    <row r="12" spans="1:11" ht="24" customHeight="1" x14ac:dyDescent="0.2">
      <c r="A12" s="477" t="s">
        <v>554</v>
      </c>
      <c r="B12" s="478" t="s">
        <v>561</v>
      </c>
      <c r="C12" s="478" t="s">
        <v>561</v>
      </c>
      <c r="D12" s="478" t="s">
        <v>396</v>
      </c>
      <c r="E12" s="478" t="s">
        <v>614</v>
      </c>
      <c r="F12" s="478" t="s">
        <v>610</v>
      </c>
      <c r="G12" s="478" t="s">
        <v>615</v>
      </c>
      <c r="H12" s="478" t="s">
        <v>616</v>
      </c>
      <c r="I12" s="478" t="s">
        <v>521</v>
      </c>
      <c r="J12" s="478" t="s">
        <v>400</v>
      </c>
      <c r="K12" s="475"/>
    </row>
    <row r="13" spans="1:11" ht="24" customHeight="1" x14ac:dyDescent="0.2">
      <c r="A13" s="477" t="s">
        <v>566</v>
      </c>
      <c r="B13" s="478" t="s">
        <v>617</v>
      </c>
      <c r="C13" s="478" t="s">
        <v>617</v>
      </c>
      <c r="D13" s="478" t="s">
        <v>396</v>
      </c>
      <c r="E13" s="478" t="s">
        <v>618</v>
      </c>
      <c r="F13" s="478" t="s">
        <v>619</v>
      </c>
      <c r="G13" s="478" t="s">
        <v>620</v>
      </c>
      <c r="H13" s="478" t="s">
        <v>621</v>
      </c>
      <c r="I13" s="478" t="s">
        <v>521</v>
      </c>
      <c r="J13" s="478" t="s">
        <v>400</v>
      </c>
      <c r="K13" s="475"/>
    </row>
    <row r="14" spans="1:11" ht="24" customHeight="1" x14ac:dyDescent="0.2">
      <c r="A14" s="473" t="s">
        <v>406</v>
      </c>
      <c r="B14" s="480">
        <v>260</v>
      </c>
      <c r="C14" s="480">
        <v>260</v>
      </c>
      <c r="D14" s="480">
        <v>0</v>
      </c>
      <c r="E14" s="480" t="s">
        <v>885</v>
      </c>
      <c r="F14" s="480" t="s">
        <v>623</v>
      </c>
      <c r="G14" s="480" t="s">
        <v>624</v>
      </c>
      <c r="H14" s="480" t="s">
        <v>625</v>
      </c>
      <c r="I14" s="486"/>
      <c r="J14" s="487"/>
      <c r="K14" s="475"/>
    </row>
    <row r="15" spans="1:11" ht="24" customHeight="1" x14ac:dyDescent="0.2">
      <c r="A15" s="484" t="s">
        <v>409</v>
      </c>
      <c r="B15" s="473" t="s">
        <v>626</v>
      </c>
      <c r="C15" s="473" t="s">
        <v>627</v>
      </c>
      <c r="D15" s="473" t="s">
        <v>628</v>
      </c>
      <c r="E15" s="473" t="s">
        <v>629</v>
      </c>
      <c r="F15" s="473" t="s">
        <v>630</v>
      </c>
      <c r="G15" s="473" t="s">
        <v>631</v>
      </c>
      <c r="H15" s="473" t="s">
        <v>632</v>
      </c>
      <c r="I15" s="485"/>
      <c r="J15" s="485"/>
      <c r="K15" s="475"/>
    </row>
    <row r="16" spans="1:11" ht="24" customHeight="1" x14ac:dyDescent="0.2">
      <c r="A16" s="476" t="s">
        <v>643</v>
      </c>
      <c r="B16" s="476"/>
      <c r="C16" s="476"/>
      <c r="D16" s="476"/>
      <c r="E16" s="476"/>
      <c r="F16" s="476"/>
      <c r="G16" s="476"/>
      <c r="H16" s="476"/>
      <c r="I16" s="476"/>
      <c r="J16" s="476"/>
      <c r="K16" s="475"/>
    </row>
    <row r="17" spans="1:11" ht="24" customHeight="1" x14ac:dyDescent="0.2">
      <c r="A17" s="477" t="s">
        <v>634</v>
      </c>
      <c r="B17" s="478" t="s">
        <v>522</v>
      </c>
      <c r="C17" s="478" t="s">
        <v>472</v>
      </c>
      <c r="D17" s="478" t="s">
        <v>503</v>
      </c>
      <c r="E17" s="478" t="s">
        <v>397</v>
      </c>
      <c r="F17" s="478" t="s">
        <v>397</v>
      </c>
      <c r="G17" s="478" t="s">
        <v>644</v>
      </c>
      <c r="H17" s="478" t="s">
        <v>645</v>
      </c>
      <c r="I17" s="478" t="s">
        <v>396</v>
      </c>
      <c r="J17" s="478" t="s">
        <v>503</v>
      </c>
      <c r="K17" s="475"/>
    </row>
    <row r="18" spans="1:11" ht="24" customHeight="1" x14ac:dyDescent="0.2">
      <c r="A18" s="484" t="s">
        <v>854</v>
      </c>
      <c r="B18" s="473" t="s">
        <v>646</v>
      </c>
      <c r="C18" s="473" t="s">
        <v>647</v>
      </c>
      <c r="D18" s="473" t="s">
        <v>503</v>
      </c>
      <c r="E18" s="473" t="s">
        <v>648</v>
      </c>
      <c r="F18" s="473" t="s">
        <v>397</v>
      </c>
      <c r="G18" s="473" t="s">
        <v>649</v>
      </c>
      <c r="H18" s="473" t="s">
        <v>650</v>
      </c>
      <c r="I18" s="485"/>
      <c r="J18" s="485"/>
      <c r="K18" s="475"/>
    </row>
    <row r="19" spans="1:11" ht="24" customHeight="1" x14ac:dyDescent="0.2">
      <c r="A19" s="476" t="s">
        <v>786</v>
      </c>
      <c r="B19" s="476"/>
      <c r="C19" s="476"/>
      <c r="D19" s="476"/>
      <c r="E19" s="476"/>
      <c r="F19" s="476"/>
      <c r="G19" s="476"/>
      <c r="H19" s="476"/>
      <c r="I19" s="476"/>
      <c r="J19" s="476"/>
      <c r="K19" s="475"/>
    </row>
    <row r="20" spans="1:11" ht="24" customHeight="1" x14ac:dyDescent="0.2">
      <c r="A20" s="477" t="s">
        <v>728</v>
      </c>
      <c r="B20" s="478" t="s">
        <v>465</v>
      </c>
      <c r="C20" s="478" t="s">
        <v>490</v>
      </c>
      <c r="D20" s="478" t="s">
        <v>499</v>
      </c>
      <c r="E20" s="478" t="s">
        <v>787</v>
      </c>
      <c r="F20" s="478" t="s">
        <v>397</v>
      </c>
      <c r="G20" s="478" t="s">
        <v>788</v>
      </c>
      <c r="H20" s="478" t="s">
        <v>789</v>
      </c>
      <c r="I20" s="478" t="s">
        <v>521</v>
      </c>
      <c r="J20" s="478" t="s">
        <v>503</v>
      </c>
      <c r="K20" s="475"/>
    </row>
    <row r="21" spans="1:11" ht="24" customHeight="1" x14ac:dyDescent="0.2">
      <c r="A21" s="477" t="s">
        <v>634</v>
      </c>
      <c r="B21" s="478" t="s">
        <v>538</v>
      </c>
      <c r="C21" s="478" t="s">
        <v>538</v>
      </c>
      <c r="D21" s="478" t="s">
        <v>396</v>
      </c>
      <c r="E21" s="478" t="s">
        <v>568</v>
      </c>
      <c r="F21" s="478" t="s">
        <v>397</v>
      </c>
      <c r="G21" s="478" t="s">
        <v>790</v>
      </c>
      <c r="H21" s="478" t="s">
        <v>791</v>
      </c>
      <c r="I21" s="478" t="s">
        <v>613</v>
      </c>
      <c r="J21" s="478" t="s">
        <v>400</v>
      </c>
      <c r="K21" s="475"/>
    </row>
    <row r="22" spans="1:11" ht="24" customHeight="1" x14ac:dyDescent="0.2">
      <c r="A22" s="478" t="s">
        <v>745</v>
      </c>
      <c r="B22" s="478" t="s">
        <v>490</v>
      </c>
      <c r="C22" s="478" t="s">
        <v>490</v>
      </c>
      <c r="D22" s="478" t="s">
        <v>396</v>
      </c>
      <c r="E22" s="478" t="s">
        <v>792</v>
      </c>
      <c r="F22" s="478" t="s">
        <v>397</v>
      </c>
      <c r="G22" s="478" t="s">
        <v>793</v>
      </c>
      <c r="H22" s="478" t="s">
        <v>794</v>
      </c>
      <c r="I22" s="478" t="s">
        <v>521</v>
      </c>
      <c r="J22" s="478" t="s">
        <v>400</v>
      </c>
      <c r="K22" s="475"/>
    </row>
    <row r="23" spans="1:11" ht="24" customHeight="1" x14ac:dyDescent="0.2">
      <c r="A23" s="492" t="s">
        <v>406</v>
      </c>
      <c r="B23" s="492">
        <v>150</v>
      </c>
      <c r="C23" s="492">
        <v>130</v>
      </c>
      <c r="D23" s="492">
        <v>20</v>
      </c>
      <c r="E23" s="492" t="s">
        <v>795</v>
      </c>
      <c r="F23" s="492">
        <v>0</v>
      </c>
      <c r="G23" s="492" t="s">
        <v>886</v>
      </c>
      <c r="H23" s="492" t="s">
        <v>887</v>
      </c>
      <c r="I23" s="503"/>
      <c r="J23" s="503"/>
      <c r="K23" s="495"/>
    </row>
    <row r="24" spans="1:11" ht="24" customHeight="1" x14ac:dyDescent="0.2">
      <c r="A24" s="502" t="s">
        <v>409</v>
      </c>
      <c r="B24" s="492" t="s">
        <v>798</v>
      </c>
      <c r="C24" s="492" t="s">
        <v>799</v>
      </c>
      <c r="D24" s="492" t="s">
        <v>800</v>
      </c>
      <c r="E24" s="492" t="s">
        <v>801</v>
      </c>
      <c r="F24" s="492" t="s">
        <v>397</v>
      </c>
      <c r="G24" s="504" t="s">
        <v>802</v>
      </c>
      <c r="H24" s="504" t="s">
        <v>803</v>
      </c>
      <c r="I24" s="496"/>
      <c r="J24" s="496"/>
      <c r="K24" s="495"/>
    </row>
  </sheetData>
  <mergeCells count="13">
    <mergeCell ref="I24:J24"/>
    <mergeCell ref="I14:J14"/>
    <mergeCell ref="I15:J15"/>
    <mergeCell ref="A16:J16"/>
    <mergeCell ref="I18:J18"/>
    <mergeCell ref="A19:J19"/>
    <mergeCell ref="I23:J23"/>
    <mergeCell ref="A1:J1"/>
    <mergeCell ref="A2:G2"/>
    <mergeCell ref="A5:J5"/>
    <mergeCell ref="I8:J8"/>
    <mergeCell ref="I9:J9"/>
    <mergeCell ref="A10:J10"/>
  </mergeCells>
  <pageMargins left="0.39370078740157477" right="0.39370078740157477" top="0.39370078740157477" bottom="0.39370078740157477" header="0" footer="0"/>
  <pageSetup paperSize="0" orientation="landscape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ЕГЭ-2023</vt:lpstr>
      <vt:lpstr>ГИА-9_на 10.10.2023</vt:lpstr>
      <vt:lpstr>ПК_осн.период</vt:lpstr>
      <vt:lpstr>ПК_рез.сроки осн.пер</vt:lpstr>
      <vt:lpstr>'ЕГЭ-2023'!Заголовки_для_печати</vt:lpstr>
      <vt:lpstr>ПК_осн.период!Заголовки_для_печати</vt:lpstr>
      <vt:lpstr>ПК_осн.период!Область_печати</vt:lpstr>
      <vt:lpstr>'ПК_рез.сроки осн.пер'!Область_печати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2023-10-17T12:39:45Z</dcterms:created>
  <dcterms:modified xsi:type="dcterms:W3CDTF">2023-11-14T15:18:15Z</dcterms:modified>
</cp:coreProperties>
</file>